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119"/>
  <workbookPr showInkAnnotation="0" codeName="ThisWorkbook" autoCompressPictures="0"/>
  <mc:AlternateContent xmlns:mc="http://schemas.openxmlformats.org/markup-compatibility/2006">
    <mc:Choice Requires="x15">
      <x15ac:absPath xmlns:x15ac="http://schemas.microsoft.com/office/spreadsheetml/2010/11/ac" url="/Users/kyradehaan/github/etdataset/nodes_source_analyses/energy/energy/"/>
    </mc:Choice>
  </mc:AlternateContent>
  <xr:revisionPtr revIDLastSave="0" documentId="13_ncr:1_{C23CD6E9-2857-4044-ABE4-34B1D41223DF}" xr6:coauthVersionLast="47" xr6:coauthVersionMax="47" xr10:uidLastSave="{00000000-0000-0000-0000-000000000000}"/>
  <bookViews>
    <workbookView xWindow="0" yWindow="500" windowWidth="25600" windowHeight="16080" tabRatio="762"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oncurrentCalc="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H23" i="13" l="1"/>
  <c r="M30" i="13"/>
  <c r="H30" i="13"/>
  <c r="J29" i="13"/>
  <c r="H29" i="13"/>
  <c r="H19" i="13"/>
  <c r="H22" i="13"/>
  <c r="J20" i="13"/>
  <c r="H20" i="13"/>
  <c r="J9" i="13"/>
  <c r="H9" i="13"/>
  <c r="J8" i="13"/>
  <c r="H8" i="13"/>
  <c r="F102" i="20"/>
  <c r="H103" i="20"/>
  <c r="F103" i="20"/>
  <c r="F35" i="20"/>
  <c r="F37" i="20"/>
  <c r="F18" i="20"/>
  <c r="F104" i="20"/>
  <c r="F105" i="20"/>
  <c r="O31" i="13"/>
  <c r="H31" i="13"/>
  <c r="F31" i="20"/>
  <c r="F38" i="20"/>
  <c r="F39" i="20"/>
  <c r="J16" i="13"/>
  <c r="H16" i="13"/>
  <c r="F27" i="20"/>
  <c r="F28" i="20"/>
  <c r="E13" i="12"/>
  <c r="E32" i="12"/>
  <c r="E31" i="12"/>
  <c r="H25" i="13"/>
  <c r="H24" i="13"/>
  <c r="E25" i="12"/>
  <c r="E23" i="12"/>
  <c r="H21" i="13"/>
  <c r="E22" i="12"/>
  <c r="H18" i="13"/>
  <c r="F129" i="20"/>
  <c r="E12" i="12"/>
  <c r="F41" i="20"/>
  <c r="J17" i="13"/>
  <c r="H17" i="13"/>
  <c r="E20" i="12"/>
  <c r="E30" i="12"/>
  <c r="H26" i="13"/>
  <c r="E21" i="12"/>
  <c r="E14" i="12"/>
  <c r="E24" i="12"/>
  <c r="E19" i="12"/>
</calcChain>
</file>

<file path=xl/sharedStrings.xml><?xml version="1.0" encoding="utf-8"?>
<sst xmlns="http://schemas.openxmlformats.org/spreadsheetml/2006/main" count="254" uniqueCount="170">
  <si>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</si>
  <si>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</si>
  <si>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</si>
  <si>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</si>
  <si>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</si>
  <si>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</si>
  <si>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</si>
  <si>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</si>
  <si>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</si>
  <si>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</si>
  <si>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</si>
  <si>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</si>
  <si>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</si>
  <si>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</si>
  <si>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</si>
  <si>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</si>
  <si>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</si>
  <si>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</si>
  <si>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</si>
  <si>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</si>
  <si>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</si>
  <si>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</si>
  <si>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</si>
  <si>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</si>
  <si>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</si>
  <si>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</si>
  <si>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</si>
  <si>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</si>
  <si>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</si>
  <si>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</si>
  <si>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</si>
  <si>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</si>
  <si>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</si>
  <si>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</si>
  <si>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</si>
  <si>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</si>
  <si>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</si>
  <si>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</si>
  <si>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</si>
  <si>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</si>
  <si>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</si>
  <si>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</si>
  <si>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</si>
  <si>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</si>
  <si>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</si>
  <si>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</si>
  <si>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</si>
  <si>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</si>
  <si>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</si>
  <si>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</si>
  <si>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</si>
  <si>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</si>
  <si>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</si>
  <si>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</si>
  <si>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</si>
  <si>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</si>
  <si>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</si>
  <si>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</si>
  <si>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</si>
  <si>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</si>
  <si>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</si>
  <si>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</si>
  <si>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</si>
  <si>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</si>
  <si>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</si>
  <si>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</si>
  <si>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</si>
  <si>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</si>
  <si>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</si>
  <si>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</si>
  <si>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</si>
  <si>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</si>
  <si>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</si>
  <si>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</si>
  <si>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</si>
  <si>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</si>
  <si>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</si>
  <si>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</si>
  <si>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</si>
  <si>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</si>
  <si>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</si>
  <si>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</si>
  <si>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</si>
  <si>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</si>
  <si>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</si>
  <si>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</si>
  <si>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</si>
  <si>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</si>
  <si>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</si>
  <si>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</si>
  <si>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</si>
  <si>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</si>
  <si>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</si>
  <si>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</si>
  <si>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</si>
  <si>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</si>
  <si>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</si>
  <si>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</si>
  <si>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</si>
  <si>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</si>
  <si>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</si>
  <si>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</si>
  <si>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</si>
  <si>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</si>
  <si>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</si>
  <si>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</si>
  <si>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</si>
  <si>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</si>
  <si>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</si>
  <si>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</si>
  <si>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</si>
  <si>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</si>
  <si>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</si>
  <si>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</si>
  <si>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</si>
  <si>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</si>
  <si>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</si>
  <si>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</si>
  <si>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</si>
  <si>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</si>
  <si>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</si>
  <si>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</si>
  <si>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</si>
  <si>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</si>
  <si>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</si>
  <si>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</si>
  <si>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</si>
  <si>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</si>
  <si>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</si>
  <si>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</si>
  <si>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</si>
  <si>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</si>
  <si>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</si>
  <si>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</si>
  <si>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</si>
  <si>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</si>
  <si>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</si>
  <si>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</si>
  <si>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</si>
  <si>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</si>
  <si>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</si>
  <si>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</si>
  <si>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</si>
  <si>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</si>
  <si>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</si>
  <si>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</si>
  <si>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</si>
  <si>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</si>
  <si>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</si>
  <si>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</si>
  <si>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</si>
  <si>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</si>
  <si>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</si>
  <si>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</si>
  <si>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</si>
  <si>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</si>
  <si>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</si>
  <si>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</si>
  <si>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</si>
  <si>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</si>
  <si>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</si>
  <si>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</si>
  <si>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decommissioning costs</t>
  </si>
  <si>
    <t>Assumed in total CAPEX</t>
  </si>
  <si>
    <t>included in total CAPEX</t>
  </si>
  <si>
    <t>includes installing</t>
  </si>
  <si>
    <t>See https://github.com/quintel/documentation/blob/master/general/cost_calculations.md#weighted-average-cost-of-capital</t>
  </si>
  <si>
    <t>energy_hydrogen_electrolysis_wind_electricity.ad</t>
  </si>
  <si>
    <t>Quintel assumption: this attribute has no working purpose for modelling of this technology and is therefore set to 1.0</t>
  </si>
  <si>
    <t>Kyra de Haan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</si>
</sst>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77">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xf numFmtId="0" fontId="23" fillId="2" borderId="0" xfId="0" applyFont="1" applyFill="1" applyAlignment="1">
      <alignment vertical="center"/>
    </xf>
    <xf numFmtId="1" fontId="23" fillId="2" borderId="0" xfId="0" applyNumberFormat="1" applyFont="1" applyFill="1" applyAlignment="1">
      <alignment horizontal="right" vertical="center"/>
    </xf>
    <xf numFmtId="2" fontId="23" fillId="2" borderId="0" xfId="0" applyNumberFormat="1" applyFont="1" applyFill="1" applyAlignment="1">
      <alignment horizontal="right" vertical="center"/>
    </xf>
    <xf numFmtId="0" fontId="23" fillId="0" borderId="0" xfId="0" applyFont="1" applyAlignment="1">
      <alignment horizontal="left" vertical="center"/>
    </xf>
    <xf numFmtId="0" fontId="23" fillId="2" borderId="0" xfId="0" applyFont="1" applyFill="1"/>
    <xf numFmtId="0" fontId="23" fillId="2" borderId="5" xfId="0" applyFont="1" applyFill="1" applyBorder="1"/>
    <xf numFmtId="0" fontId="23" fillId="2" borderId="9" xfId="0" applyFont="1" applyFill="1" applyBorder="1"/>
    <xf numFmtId="0" fontId="23" fillId="0" borderId="9" xfId="0" applyFont="1" applyBorder="1"/>
    <xf numFmtId="0" fontId="25" fillId="0" borderId="9" xfId="0" applyFont="1" applyBorder="1"/>
    <xf numFmtId="49" fontId="23" fillId="2" borderId="0" xfId="0" applyNumberFormat="1" applyFont="1" applyFill="1"/>
    <xf numFmtId="49" fontId="23" fillId="2" borderId="9" xfId="0" applyNumberFormat="1" applyFont="1" applyFill="1" applyBorder="1"/>
    <xf numFmtId="0" fontId="23" fillId="2" borderId="4" xfId="0" applyFont="1" applyFill="1" applyBorder="1"/>
    <xf numFmtId="0" fontId="25" fillId="0" borderId="0" xfId="0" applyFont="1"/>
    <xf numFmtId="0" fontId="20" fillId="2" borderId="0" xfId="0" applyFont="1" applyFill="1"/>
    <xf numFmtId="0" fontId="24" fillId="0" borderId="0" xfId="0" applyFont="1"/>
    <xf numFmtId="0" fontId="23" fillId="0" borderId="16" xfId="0" applyFont="1" applyBorder="1"/>
    <xf numFmtId="0" fontId="23" fillId="2" borderId="6" xfId="0" applyFont="1" applyFill="1" applyBorder="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xf numFmtId="0" fontId="20" fillId="2" borderId="7" xfId="0" applyFont="1" applyFill="1" applyBorder="1"/>
    <xf numFmtId="0" fontId="23" fillId="0" borderId="0" xfId="0" applyFont="1"/>
    <xf numFmtId="0" fontId="25" fillId="3" borderId="0" xfId="0" applyFont="1" applyFill="1"/>
    <xf numFmtId="0" fontId="23" fillId="2" borderId="0" xfId="0" applyFont="1" applyFill="1" applyAlignment="1">
      <alignment horizontal="left" vertical="center"/>
    </xf>
    <xf numFmtId="0" fontId="19" fillId="2" borderId="0" xfId="0" applyFont="1" applyFill="1"/>
    <xf numFmtId="0" fontId="19" fillId="2" borderId="3" xfId="0" applyFont="1" applyFill="1" applyBorder="1"/>
    <xf numFmtId="0" fontId="19" fillId="2" borderId="15" xfId="0" applyFont="1" applyFill="1" applyBorder="1"/>
    <xf numFmtId="0" fontId="19" fillId="0" borderId="0" xfId="0" applyFont="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165" fontId="18" fillId="0" borderId="0" xfId="0" applyNumberFormat="1" applyFont="1" applyAlignment="1">
      <alignment vertical="center"/>
    </xf>
    <xf numFmtId="0" fontId="18" fillId="0" borderId="0" xfId="0" applyFont="1"/>
    <xf numFmtId="2" fontId="18" fillId="2" borderId="0" xfId="0" applyNumberFormat="1" applyFont="1" applyFill="1" applyAlignment="1">
      <alignment horizontal="right" vertical="center"/>
    </xf>
    <xf numFmtId="10" fontId="18" fillId="2" borderId="0" xfId="0" applyNumberFormat="1" applyFont="1" applyFill="1" applyAlignment="1">
      <alignment horizontal="left" vertical="center" indent="2"/>
    </xf>
    <xf numFmtId="0" fontId="18" fillId="0" borderId="0" xfId="0" applyFont="1" applyAlignment="1">
      <alignment horizontal="left" vertical="center" indent="2"/>
    </xf>
    <xf numFmtId="2" fontId="18" fillId="2" borderId="18" xfId="0" applyNumberFormat="1" applyFont="1" applyFill="1" applyBorder="1"/>
    <xf numFmtId="0" fontId="17" fillId="0" borderId="0" xfId="0" applyFont="1"/>
    <xf numFmtId="1" fontId="18" fillId="2" borderId="0" xfId="0" applyNumberFormat="1" applyFont="1" applyFill="1" applyAlignment="1">
      <alignment horizontal="right" vertical="center"/>
    </xf>
    <xf numFmtId="0" fontId="16" fillId="0" borderId="0" xfId="0" applyFont="1"/>
    <xf numFmtId="0" fontId="15" fillId="0" borderId="0" xfId="0" applyFont="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xf numFmtId="0" fontId="30" fillId="2" borderId="0" xfId="0" applyFont="1" applyFill="1"/>
    <xf numFmtId="0" fontId="13" fillId="2" borderId="18" xfId="0" applyFont="1" applyFill="1" applyBorder="1"/>
    <xf numFmtId="0" fontId="13" fillId="4" borderId="0" xfId="0" applyFont="1" applyFill="1"/>
    <xf numFmtId="0" fontId="13" fillId="5" borderId="0" xfId="0" applyFont="1" applyFill="1"/>
    <xf numFmtId="0" fontId="13" fillId="6" borderId="0" xfId="0" applyFont="1" applyFill="1"/>
    <xf numFmtId="0" fontId="13" fillId="7" borderId="0" xfId="0" applyFont="1" applyFill="1"/>
    <xf numFmtId="0" fontId="13" fillId="2" borderId="7" xfId="0" applyFont="1" applyFill="1" applyBorder="1"/>
    <xf numFmtId="0" fontId="13" fillId="8" borderId="0" xfId="0" applyFont="1" applyFill="1"/>
    <xf numFmtId="0" fontId="13" fillId="9" borderId="0" xfId="0" applyFont="1" applyFill="1"/>
    <xf numFmtId="0" fontId="13" fillId="10" borderId="0" xfId="0" applyFont="1" applyFill="1"/>
    <xf numFmtId="0" fontId="13" fillId="11" borderId="0" xfId="0" applyFont="1" applyFill="1"/>
    <xf numFmtId="0" fontId="23" fillId="2" borderId="9" xfId="0" applyFont="1" applyFill="1" applyBorder="1" applyAlignment="1">
      <alignment vertical="center"/>
    </xf>
    <xf numFmtId="165" fontId="18" fillId="2" borderId="0" xfId="0" applyNumberFormat="1" applyFont="1" applyFill="1" applyAlignment="1">
      <alignment vertical="center"/>
    </xf>
    <xf numFmtId="0" fontId="23" fillId="2" borderId="19" xfId="0" applyFont="1" applyFill="1" applyBorder="1"/>
    <xf numFmtId="0" fontId="19" fillId="2" borderId="5" xfId="0" applyFont="1" applyFill="1" applyBorder="1"/>
    <xf numFmtId="0" fontId="24" fillId="2" borderId="0" xfId="0" applyFont="1" applyFill="1"/>
    <xf numFmtId="0" fontId="29" fillId="2" borderId="16" xfId="0" applyFont="1" applyFill="1" applyBorder="1"/>
    <xf numFmtId="0" fontId="28" fillId="2" borderId="19" xfId="0" applyFont="1" applyFill="1" applyBorder="1"/>
    <xf numFmtId="17" fontId="14" fillId="2" borderId="0" xfId="0" applyNumberFormat="1" applyFont="1" applyFill="1" applyAlignment="1">
      <alignment horizontal="right"/>
    </xf>
    <xf numFmtId="0" fontId="12" fillId="0" borderId="0" xfId="0" applyFont="1" applyAlignment="1">
      <alignment horizontal="left" vertical="center" indent="2"/>
    </xf>
    <xf numFmtId="165" fontId="12" fillId="0" borderId="0" xfId="0" applyNumberFormat="1" applyFont="1" applyAlignment="1">
      <alignment vertical="center"/>
    </xf>
    <xf numFmtId="166" fontId="18" fillId="2" borderId="18" xfId="0" applyNumberFormat="1" applyFont="1" applyFill="1" applyBorder="1" applyAlignment="1">
      <alignment horizontal="right" vertical="center"/>
    </xf>
    <xf numFmtId="166" fontId="19" fillId="2" borderId="18" xfId="0" applyNumberFormat="1" applyFont="1" applyFill="1" applyBorder="1"/>
    <xf numFmtId="0" fontId="11" fillId="0" borderId="0" xfId="0" applyFont="1"/>
    <xf numFmtId="0" fontId="10" fillId="0" borderId="0" xfId="0" applyFont="1"/>
    <xf numFmtId="0" fontId="10" fillId="0" borderId="0" xfId="0" applyFont="1" applyAlignment="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2" fontId="10" fillId="2" borderId="0" xfId="0" applyNumberFormat="1" applyFont="1" applyFill="1"/>
    <xf numFmtId="164" fontId="10" fillId="2" borderId="0" xfId="0" applyNumberFormat="1" applyFont="1" applyFill="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Alignment="1">
      <alignment horizontal="left" vertical="center" indent="2"/>
    </xf>
    <xf numFmtId="165" fontId="10" fillId="0" borderId="0" xfId="0" applyNumberFormat="1" applyFont="1" applyAlignment="1">
      <alignment vertical="center"/>
    </xf>
    <xf numFmtId="164" fontId="10" fillId="2" borderId="18" xfId="0" applyNumberFormat="1" applyFont="1" applyFill="1" applyBorder="1" applyAlignment="1">
      <alignment horizontal="right" vertical="center"/>
    </xf>
    <xf numFmtId="2" fontId="10" fillId="2" borderId="0" xfId="0" applyNumberFormat="1" applyFont="1" applyFill="1" applyAlignment="1">
      <alignment horizontal="right" vertical="center"/>
    </xf>
    <xf numFmtId="1" fontId="10" fillId="2" borderId="0" xfId="0" applyNumberFormat="1" applyFont="1" applyFill="1" applyAlignment="1">
      <alignment horizontal="right" vertical="center"/>
    </xf>
    <xf numFmtId="164" fontId="10" fillId="0" borderId="0" xfId="0" applyNumberFormat="1" applyFont="1" applyAlignment="1">
      <alignment horizontal="left" vertical="center" indent="2"/>
    </xf>
    <xf numFmtId="0" fontId="10" fillId="0" borderId="0" xfId="0" applyFont="1" applyAlignment="1">
      <alignment horizontal="left" vertical="center"/>
    </xf>
    <xf numFmtId="2" fontId="10" fillId="2" borderId="18" xfId="0" applyNumberFormat="1" applyFont="1" applyFill="1" applyBorder="1" applyAlignment="1">
      <alignment horizontal="right" vertical="center"/>
    </xf>
    <xf numFmtId="0" fontId="10" fillId="2" borderId="0" xfId="0" applyFont="1" applyFill="1" applyAlignment="1">
      <alignment horizontal="left" vertical="center"/>
    </xf>
    <xf numFmtId="0" fontId="10" fillId="0" borderId="0" xfId="0" applyFont="1" applyAlignment="1">
      <alignment vertical="top"/>
    </xf>
    <xf numFmtId="0" fontId="10" fillId="2" borderId="0" xfId="0" applyFont="1" applyFill="1" applyAlignment="1">
      <alignment vertical="top"/>
    </xf>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xf numFmtId="166" fontId="24" fillId="0" borderId="0" xfId="0" applyNumberFormat="1" applyFont="1"/>
    <xf numFmtId="166" fontId="19" fillId="0" borderId="0" xfId="0" applyNumberFormat="1" applyFont="1"/>
    <xf numFmtId="166" fontId="19" fillId="2" borderId="5" xfId="0" applyNumberFormat="1" applyFont="1" applyFill="1" applyBorder="1"/>
    <xf numFmtId="0" fontId="9" fillId="2" borderId="0" xfId="0" applyFont="1" applyFill="1"/>
    <xf numFmtId="0" fontId="9" fillId="0" borderId="0" xfId="0" applyFont="1"/>
    <xf numFmtId="166" fontId="9" fillId="2" borderId="6" xfId="0" applyNumberFormat="1" applyFont="1" applyFill="1" applyBorder="1"/>
    <xf numFmtId="166" fontId="9" fillId="0" borderId="0" xfId="0" applyNumberFormat="1" applyFont="1"/>
    <xf numFmtId="166" fontId="9" fillId="2" borderId="5" xfId="0" applyNumberFormat="1" applyFont="1" applyFill="1" applyBorder="1"/>
    <xf numFmtId="0" fontId="8" fillId="0" borderId="0" xfId="0" applyFont="1"/>
    <xf numFmtId="0" fontId="7" fillId="0" borderId="0" xfId="0" applyFont="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0" fontId="6" fillId="2" borderId="0" xfId="0" applyFont="1" applyFill="1"/>
    <xf numFmtId="0" fontId="35" fillId="12" borderId="0" xfId="0" applyFont="1" applyFill="1"/>
    <xf numFmtId="2" fontId="6" fillId="2" borderId="18" xfId="0" applyNumberFormat="1" applyFont="1" applyFill="1" applyBorder="1" applyAlignment="1">
      <alignment horizontal="right" vertical="center"/>
    </xf>
    <xf numFmtId="167" fontId="10" fillId="2" borderId="18" xfId="0" applyNumberFormat="1" applyFont="1" applyFill="1" applyBorder="1" applyAlignment="1">
      <alignment horizontal="right" vertical="center"/>
    </xf>
    <xf numFmtId="0" fontId="36" fillId="2" borderId="0" xfId="0" applyFont="1" applyFill="1"/>
    <xf numFmtId="2" fontId="10" fillId="2" borderId="20" xfId="0" applyNumberFormat="1" applyFont="1" applyFill="1" applyBorder="1" applyAlignment="1">
      <alignment horizontal="right" vertical="center"/>
    </xf>
    <xf numFmtId="0" fontId="6" fillId="5" borderId="0" xfId="0" applyFont="1" applyFill="1"/>
    <xf numFmtId="164" fontId="10" fillId="0" borderId="18" xfId="0" applyNumberFormat="1" applyFont="1" applyBorder="1" applyAlignment="1">
      <alignment horizontal="right" vertical="center"/>
    </xf>
    <xf numFmtId="0" fontId="31" fillId="5" borderId="0" xfId="0" applyFont="1" applyFill="1"/>
    <xf numFmtId="166" fontId="18" fillId="2" borderId="0" xfId="0" applyNumberFormat="1" applyFont="1" applyFill="1" applyAlignment="1">
      <alignment horizontal="right" vertical="center"/>
    </xf>
    <xf numFmtId="49" fontId="6" fillId="2" borderId="0" xfId="0" applyNumberFormat="1" applyFont="1" applyFill="1"/>
    <xf numFmtId="168" fontId="10" fillId="0" borderId="18" xfId="0" applyNumberFormat="1" applyFont="1" applyBorder="1" applyAlignment="1">
      <alignment horizontal="right" vertical="center"/>
    </xf>
    <xf numFmtId="0" fontId="5" fillId="0" borderId="0" xfId="0" applyFont="1" applyAlignment="1">
      <alignment horizontal="left" vertical="center" indent="2"/>
    </xf>
    <xf numFmtId="0" fontId="5" fillId="0" borderId="0" xfId="0" applyFont="1"/>
    <xf numFmtId="166" fontId="4" fillId="0" borderId="0" xfId="0" applyNumberFormat="1" applyFont="1"/>
    <xf numFmtId="9" fontId="28" fillId="2" borderId="0" xfId="596" applyFont="1" applyFill="1" applyBorder="1"/>
    <xf numFmtId="169" fontId="28" fillId="2" borderId="0" xfId="596" applyNumberFormat="1" applyFont="1" applyFill="1" applyBorder="1"/>
    <xf numFmtId="0" fontId="28" fillId="2" borderId="0" xfId="0" applyFont="1" applyFill="1" applyAlignment="1">
      <alignment vertical="top"/>
    </xf>
    <xf numFmtId="0" fontId="28" fillId="2" borderId="0" xfId="0" applyFont="1" applyFill="1" applyAlignment="1">
      <alignment horizontal="left"/>
    </xf>
    <xf numFmtId="0" fontId="3" fillId="2" borderId="0" xfId="0" applyFont="1" applyFill="1"/>
    <xf numFmtId="0" fontId="3" fillId="0" borderId="0" xfId="0" applyFont="1"/>
    <xf numFmtId="0" fontId="3" fillId="2" borderId="18" xfId="0" applyFont="1" applyFill="1" applyBorder="1"/>
    <xf numFmtId="167" fontId="10" fillId="2" borderId="18" xfId="0" applyNumberFormat="1" applyFont="1" applyFill="1" applyBorder="1"/>
    <xf numFmtId="0" fontId="2" fillId="0" borderId="0" xfId="0" applyFont="1"/>
    <xf numFmtId="0" fontId="31" fillId="12" borderId="18" xfId="0" applyFont="1" applyFill="1" applyBorder="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Alignment="1">
      <alignment horizontal="center" vertical="top" wrapText="1"/>
    </xf>
    <xf numFmtId="0" fontId="1" fillId="2" borderId="18" xfId="0" applyFont="1" applyFill="1" applyBorder="1"/>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tabSelected="1" workbookViewId="0">
      <selection activeCell="C6" sqref="C6"/>
    </sheetView>
  </sheetViews>
  <sheetFormatPr baseColWidth="10" defaultColWidth="10.6640625" defaultRowHeight="16"/>
  <cols>
    <col min="1" max="1" width="3.5" style="30" customWidth="1"/>
    <col min="2" max="2" width="11.5" style="22" customWidth="1"/>
    <col min="3" max="3" width="38.5" style="22" customWidth="1"/>
    <col min="4" max="16384" width="10.6640625" style="22"/>
  </cols>
  <sheetData>
    <row r="1" spans="1:3" s="28" customFormat="1">
      <c r="A1" s="26"/>
      <c r="B1" s="27"/>
      <c r="C1" s="27"/>
    </row>
    <row r="2" spans="1:3" ht="21">
      <c r="A2" s="1"/>
      <c r="B2" s="29" t="s">
        <v>10</v>
      </c>
      <c r="C2" s="29"/>
    </row>
    <row r="3" spans="1:3">
      <c r="A3" s="1"/>
      <c r="B3" s="8"/>
      <c r="C3" s="8"/>
    </row>
    <row r="4" spans="1:3">
      <c r="A4" s="1"/>
      <c r="B4" s="2" t="s">
        <v>11</v>
      </c>
      <c r="C4" s="3" t="s">
        <v>167</v>
      </c>
    </row>
    <row r="5" spans="1:3">
      <c r="A5" s="1"/>
      <c r="B5" s="4" t="s">
        <v>42</v>
      </c>
      <c r="C5" s="5" t="s">
        <v>169</v>
      </c>
    </row>
    <row r="6" spans="1:3">
      <c r="A6" s="1"/>
      <c r="B6" s="6" t="s">
        <v>13</v>
      </c>
      <c r="C6" s="7" t="s">
        <v>14</v>
      </c>
    </row>
    <row r="7" spans="1:3">
      <c r="A7" s="1"/>
      <c r="B7" s="8"/>
      <c r="C7" s="8"/>
    </row>
    <row r="8" spans="1:3">
      <c r="A8" s="1"/>
      <c r="B8" s="8"/>
      <c r="C8" s="8"/>
    </row>
    <row r="9" spans="1:3">
      <c r="A9" s="1"/>
      <c r="B9" s="69" t="s">
        <v>27</v>
      </c>
      <c r="C9" s="70"/>
    </row>
    <row r="10" spans="1:3">
      <c r="A10" s="1"/>
      <c r="B10" s="71"/>
      <c r="C10" s="72"/>
    </row>
    <row r="11" spans="1:3">
      <c r="A11" s="1"/>
      <c r="B11" s="71" t="s">
        <v>28</v>
      </c>
      <c r="C11" s="73" t="s">
        <v>29</v>
      </c>
    </row>
    <row r="12" spans="1:3" ht="17" thickBot="1">
      <c r="A12" s="1"/>
      <c r="B12" s="71"/>
      <c r="C12" s="13" t="s">
        <v>30</v>
      </c>
    </row>
    <row r="13" spans="1:3" ht="17" thickBot="1">
      <c r="A13" s="1"/>
      <c r="B13" s="71"/>
      <c r="C13" s="74" t="s">
        <v>31</v>
      </c>
    </row>
    <row r="14" spans="1:3">
      <c r="A14" s="1"/>
      <c r="B14" s="71"/>
      <c r="C14" s="72" t="s">
        <v>32</v>
      </c>
    </row>
    <row r="15" spans="1:3">
      <c r="A15" s="1"/>
      <c r="B15" s="71"/>
      <c r="C15" s="72"/>
    </row>
    <row r="16" spans="1:3">
      <c r="A16" s="1"/>
      <c r="B16" s="71" t="s">
        <v>33</v>
      </c>
      <c r="C16" s="75" t="s">
        <v>34</v>
      </c>
    </row>
    <row r="17" spans="1:3">
      <c r="A17" s="1"/>
      <c r="B17" s="71"/>
      <c r="C17" s="76" t="s">
        <v>35</v>
      </c>
    </row>
    <row r="18" spans="1:3">
      <c r="A18" s="1"/>
      <c r="B18" s="71"/>
      <c r="C18" s="77" t="s">
        <v>36</v>
      </c>
    </row>
    <row r="19" spans="1:3">
      <c r="A19" s="1"/>
      <c r="B19" s="71"/>
      <c r="C19" s="78" t="s">
        <v>37</v>
      </c>
    </row>
    <row r="20" spans="1:3">
      <c r="A20" s="1"/>
      <c r="B20" s="79"/>
      <c r="C20" s="80" t="s">
        <v>38</v>
      </c>
    </row>
    <row r="21" spans="1:3">
      <c r="A21" s="1"/>
      <c r="B21" s="79"/>
      <c r="C21" s="81" t="s">
        <v>39</v>
      </c>
    </row>
    <row r="22" spans="1:3">
      <c r="A22" s="1"/>
      <c r="B22" s="79"/>
      <c r="C22" s="82" t="s">
        <v>40</v>
      </c>
    </row>
    <row r="23" spans="1:3">
      <c r="B23" s="79"/>
      <c r="C23" s="83"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2:L44"/>
  <sheetViews>
    <sheetView workbookViewId="0">
      <selection activeCell="I16" sqref="I16"/>
    </sheetView>
  </sheetViews>
  <sheetFormatPr baseColWidth="10" defaultColWidth="10.6640625" defaultRowHeight="16"/>
  <cols>
    <col min="1" max="2" width="3.5" style="34" customWidth="1"/>
    <col min="3" max="3" width="36" style="34" customWidth="1"/>
    <col min="4" max="4" width="9.5" style="34" customWidth="1"/>
    <col min="5" max="5" width="15.5" style="34" customWidth="1"/>
    <col min="6" max="6" width="4.5" style="34" customWidth="1"/>
    <col min="7" max="7" width="34" style="34" customWidth="1"/>
    <col min="8" max="8" width="5.1640625" style="34" customWidth="1"/>
    <col min="9" max="9" width="42.5" style="34" customWidth="1"/>
    <col min="10" max="10" width="5.5" style="34" customWidth="1"/>
    <col min="11" max="16384" width="10.6640625" style="34"/>
  </cols>
  <sheetData>
    <row r="2" spans="1:12">
      <c r="B2" s="166" t="s">
        <v>124</v>
      </c>
      <c r="C2" s="167"/>
      <c r="D2" s="167"/>
      <c r="E2" s="168"/>
    </row>
    <row r="3" spans="1:12">
      <c r="B3" s="169"/>
      <c r="C3" s="170"/>
      <c r="D3" s="170"/>
      <c r="E3" s="171"/>
    </row>
    <row r="4" spans="1:12">
      <c r="B4" s="169"/>
      <c r="C4" s="170"/>
      <c r="D4" s="170"/>
      <c r="E4" s="171"/>
    </row>
    <row r="5" spans="1:12" ht="36" customHeight="1">
      <c r="B5" s="172"/>
      <c r="C5" s="173"/>
      <c r="D5" s="173"/>
      <c r="E5" s="174"/>
    </row>
    <row r="7" spans="1:12" ht="17" thickBot="1"/>
    <row r="8" spans="1:12">
      <c r="B8" s="35"/>
      <c r="C8" s="20"/>
      <c r="D8" s="20"/>
      <c r="E8" s="20"/>
      <c r="F8" s="20"/>
      <c r="G8" s="20"/>
      <c r="H8" s="20"/>
      <c r="I8" s="20"/>
      <c r="J8" s="36"/>
    </row>
    <row r="9" spans="1:12" s="13" customFormat="1">
      <c r="B9" s="24"/>
      <c r="C9" s="16" t="s">
        <v>19</v>
      </c>
      <c r="D9" s="17" t="s">
        <v>8</v>
      </c>
      <c r="E9" s="15" t="s">
        <v>4</v>
      </c>
      <c r="F9" s="16"/>
      <c r="G9" s="16" t="s">
        <v>7</v>
      </c>
      <c r="H9" s="16"/>
      <c r="I9" s="16" t="s">
        <v>0</v>
      </c>
      <c r="J9" s="86"/>
    </row>
    <row r="10" spans="1:12" s="13" customFormat="1">
      <c r="B10" s="25"/>
      <c r="D10" s="32"/>
      <c r="J10" s="14"/>
    </row>
    <row r="11" spans="1:12" s="13" customFormat="1" ht="17" thickBot="1">
      <c r="B11" s="25"/>
      <c r="C11" s="13" t="s">
        <v>45</v>
      </c>
      <c r="D11" s="32"/>
      <c r="J11" s="14"/>
    </row>
    <row r="12" spans="1:12" s="13" customFormat="1" ht="17" thickBot="1">
      <c r="B12" s="25"/>
      <c r="C12" s="97" t="s">
        <v>56</v>
      </c>
      <c r="D12" s="21"/>
      <c r="E12" s="95">
        <f>'Research data'!H7</f>
        <v>1</v>
      </c>
      <c r="F12" s="37"/>
      <c r="G12" s="97"/>
      <c r="H12" s="31"/>
      <c r="I12" s="162" t="s">
        <v>161</v>
      </c>
      <c r="J12" s="14"/>
      <c r="L12" s="34"/>
    </row>
    <row r="13" spans="1:12" s="13" customFormat="1" ht="17" thickBot="1">
      <c r="B13" s="25"/>
      <c r="C13" s="97" t="s">
        <v>55</v>
      </c>
      <c r="D13" s="21" t="s">
        <v>2</v>
      </c>
      <c r="E13" s="95">
        <f>'Research data'!H8</f>
        <v>0.66</v>
      </c>
      <c r="F13" s="37"/>
      <c r="G13" s="97" t="s">
        <v>49</v>
      </c>
      <c r="H13" s="31"/>
      <c r="I13" s="162" t="s">
        <v>161</v>
      </c>
      <c r="J13" s="14"/>
      <c r="L13" s="34"/>
    </row>
    <row r="14" spans="1:12" ht="17" thickBot="1">
      <c r="A14" s="100"/>
      <c r="B14" s="101"/>
      <c r="C14" s="154" t="s">
        <v>120</v>
      </c>
      <c r="D14" s="23" t="s">
        <v>58</v>
      </c>
      <c r="E14" s="95">
        <f>'Research data'!H9</f>
        <v>10</v>
      </c>
      <c r="F14" s="97"/>
      <c r="G14" s="154" t="s">
        <v>121</v>
      </c>
      <c r="H14" s="97"/>
      <c r="I14" s="162" t="s">
        <v>161</v>
      </c>
      <c r="J14" s="103"/>
      <c r="K14" s="13"/>
    </row>
    <row r="15" spans="1:12" ht="17" thickBot="1">
      <c r="A15" s="100"/>
      <c r="B15" s="101"/>
      <c r="C15" s="97" t="s">
        <v>61</v>
      </c>
      <c r="D15" s="23" t="s">
        <v>2</v>
      </c>
      <c r="E15" s="104">
        <v>0</v>
      </c>
      <c r="F15" s="97"/>
      <c r="G15" s="97"/>
      <c r="H15" s="97"/>
      <c r="I15" s="162" t="s">
        <v>161</v>
      </c>
      <c r="J15" s="103"/>
    </row>
    <row r="16" spans="1:12" ht="17" thickBot="1">
      <c r="B16" s="101"/>
      <c r="C16" s="97" t="s">
        <v>60</v>
      </c>
      <c r="D16" s="23" t="s">
        <v>2</v>
      </c>
      <c r="E16" s="39">
        <v>1</v>
      </c>
      <c r="F16" s="97"/>
      <c r="G16" s="97"/>
      <c r="H16" s="97"/>
      <c r="I16" s="176" t="s">
        <v>168</v>
      </c>
      <c r="J16" s="103"/>
    </row>
    <row r="17" spans="1:11" ht="17" thickBot="1">
      <c r="B17" s="38"/>
      <c r="I17" s="162"/>
      <c r="J17" s="87"/>
    </row>
    <row r="18" spans="1:11" ht="17" thickBot="1">
      <c r="B18" s="38"/>
      <c r="C18" s="13" t="s">
        <v>44</v>
      </c>
      <c r="I18" s="162"/>
      <c r="J18" s="87"/>
    </row>
    <row r="19" spans="1:11" ht="17" thickBot="1">
      <c r="B19" s="38"/>
      <c r="C19" s="37" t="s">
        <v>22</v>
      </c>
      <c r="D19" s="23" t="s">
        <v>20</v>
      </c>
      <c r="E19" s="39">
        <f>'Research data'!H16</f>
        <v>10000000</v>
      </c>
      <c r="F19" s="37"/>
      <c r="G19" s="37" t="s">
        <v>6</v>
      </c>
      <c r="H19" s="37"/>
      <c r="I19" s="162" t="s">
        <v>161</v>
      </c>
      <c r="J19" s="87"/>
    </row>
    <row r="20" spans="1:11" ht="17" thickBot="1">
      <c r="B20" s="38"/>
      <c r="C20" s="37" t="s">
        <v>23</v>
      </c>
      <c r="D20" s="23" t="s">
        <v>51</v>
      </c>
      <c r="E20" s="39">
        <f>'Research data'!H17</f>
        <v>126000</v>
      </c>
      <c r="F20" s="37"/>
      <c r="G20" s="37" t="s">
        <v>25</v>
      </c>
      <c r="H20" s="37"/>
      <c r="I20" s="162" t="s">
        <v>161</v>
      </c>
      <c r="J20" s="87"/>
    </row>
    <row r="21" spans="1:11" ht="17" thickBot="1">
      <c r="B21" s="123"/>
      <c r="C21" s="155" t="s">
        <v>123</v>
      </c>
      <c r="D21" s="125" t="s">
        <v>91</v>
      </c>
      <c r="E21" s="95">
        <f>'Research data'!H20</f>
        <v>0</v>
      </c>
      <c r="F21" s="126"/>
      <c r="G21" s="124" t="s">
        <v>92</v>
      </c>
      <c r="H21" s="126"/>
      <c r="I21" s="162" t="s">
        <v>161</v>
      </c>
      <c r="J21" s="127"/>
    </row>
    <row r="22" spans="1:11" ht="15" customHeight="1" thickBot="1">
      <c r="A22" s="128"/>
      <c r="B22" s="130"/>
      <c r="C22" s="131" t="s">
        <v>93</v>
      </c>
      <c r="D22" s="125"/>
      <c r="E22" s="95">
        <f>'Research data'!H21</f>
        <v>0</v>
      </c>
      <c r="F22" s="131"/>
      <c r="G22" s="131" t="s">
        <v>94</v>
      </c>
      <c r="H22" s="131"/>
      <c r="I22" s="162" t="s">
        <v>161</v>
      </c>
      <c r="J22" s="132"/>
    </row>
    <row r="23" spans="1:11" ht="17" thickBot="1">
      <c r="A23" s="128"/>
      <c r="B23" s="130"/>
      <c r="C23" s="131" t="s">
        <v>95</v>
      </c>
      <c r="D23" s="125"/>
      <c r="E23" s="95">
        <f>'Research data'!H22</f>
        <v>0</v>
      </c>
      <c r="F23" s="131"/>
      <c r="G23" s="131" t="s">
        <v>96</v>
      </c>
      <c r="H23" s="131"/>
      <c r="I23" s="162" t="s">
        <v>161</v>
      </c>
      <c r="J23" s="132"/>
      <c r="K23" s="128"/>
    </row>
    <row r="24" spans="1:11" ht="17" thickBot="1">
      <c r="A24" s="128"/>
      <c r="B24" s="130"/>
      <c r="C24" s="155" t="s">
        <v>122</v>
      </c>
      <c r="D24" s="125"/>
      <c r="E24" s="95">
        <f>'Research data'!H23</f>
        <v>0</v>
      </c>
      <c r="F24" s="131"/>
      <c r="G24" s="131" t="s">
        <v>97</v>
      </c>
      <c r="H24" s="131"/>
      <c r="I24" s="162" t="s">
        <v>161</v>
      </c>
      <c r="J24" s="132"/>
      <c r="K24" s="128"/>
    </row>
    <row r="25" spans="1:11" ht="17" thickBot="1">
      <c r="A25" s="128"/>
      <c r="B25" s="130"/>
      <c r="C25" s="131" t="s">
        <v>98</v>
      </c>
      <c r="D25" s="125"/>
      <c r="E25" s="95">
        <f>'Research data'!H24</f>
        <v>0</v>
      </c>
      <c r="F25" s="131"/>
      <c r="G25" s="129" t="s">
        <v>99</v>
      </c>
      <c r="H25" s="131"/>
      <c r="I25" s="162" t="s">
        <v>161</v>
      </c>
      <c r="J25" s="132"/>
      <c r="K25" s="128"/>
    </row>
    <row r="26" spans="1:11" ht="17" thickBot="1">
      <c r="A26" s="100"/>
      <c r="B26" s="101"/>
      <c r="C26" s="97" t="s">
        <v>65</v>
      </c>
      <c r="D26" s="23"/>
      <c r="E26" s="102">
        <v>7.0000000000000007E-2</v>
      </c>
      <c r="F26" s="97"/>
      <c r="G26" s="97" t="s">
        <v>66</v>
      </c>
      <c r="H26" s="97"/>
      <c r="I26" s="165" t="s">
        <v>166</v>
      </c>
      <c r="J26" s="103"/>
      <c r="K26" s="128"/>
    </row>
    <row r="27" spans="1:11" ht="17" thickBot="1">
      <c r="A27" s="100"/>
      <c r="B27" s="101"/>
      <c r="C27" s="97" t="s">
        <v>67</v>
      </c>
      <c r="D27" s="23" t="s">
        <v>68</v>
      </c>
      <c r="E27" s="104">
        <v>0</v>
      </c>
      <c r="F27" s="97"/>
      <c r="G27" s="97"/>
      <c r="H27" s="97"/>
      <c r="I27" s="162" t="s">
        <v>161</v>
      </c>
      <c r="J27" s="103"/>
    </row>
    <row r="28" spans="1:11" ht="17" thickBot="1">
      <c r="A28" s="100"/>
      <c r="B28" s="101"/>
      <c r="C28" s="97"/>
      <c r="D28" s="23"/>
      <c r="E28" s="106"/>
      <c r="F28" s="97"/>
      <c r="G28" s="97"/>
      <c r="H28" s="97"/>
      <c r="I28" s="162"/>
      <c r="J28" s="103"/>
    </row>
    <row r="29" spans="1:11" ht="17" thickBot="1">
      <c r="A29" s="100"/>
      <c r="B29" s="101"/>
      <c r="C29" s="13" t="s">
        <v>5</v>
      </c>
      <c r="D29" s="88"/>
      <c r="E29" s="106"/>
      <c r="F29" s="100"/>
      <c r="H29" s="100"/>
      <c r="I29" s="162"/>
      <c r="J29" s="103"/>
    </row>
    <row r="30" spans="1:11" ht="17" thickBot="1">
      <c r="A30" s="100"/>
      <c r="B30" s="101"/>
      <c r="C30" s="97" t="s">
        <v>24</v>
      </c>
      <c r="D30" s="23" t="s">
        <v>1</v>
      </c>
      <c r="E30" s="104">
        <f>'Research data'!H29</f>
        <v>25</v>
      </c>
      <c r="F30" s="97"/>
      <c r="G30" s="97" t="s">
        <v>73</v>
      </c>
      <c r="H30" s="97"/>
      <c r="I30" s="162" t="s">
        <v>161</v>
      </c>
      <c r="J30" s="103"/>
    </row>
    <row r="31" spans="1:11" ht="17" thickBot="1">
      <c r="A31" s="100"/>
      <c r="B31" s="101"/>
      <c r="C31" s="97" t="s">
        <v>71</v>
      </c>
      <c r="D31" s="23" t="s">
        <v>1</v>
      </c>
      <c r="E31" s="104">
        <f>'Research data'!H30</f>
        <v>1</v>
      </c>
      <c r="F31" s="97"/>
      <c r="G31" s="97" t="s">
        <v>72</v>
      </c>
      <c r="H31" s="97"/>
      <c r="I31" s="162" t="s">
        <v>161</v>
      </c>
      <c r="J31" s="103"/>
    </row>
    <row r="32" spans="1:11" ht="17" thickBot="1">
      <c r="A32" s="100"/>
      <c r="B32" s="101"/>
      <c r="C32" s="97" t="s">
        <v>69</v>
      </c>
      <c r="D32" s="23" t="s">
        <v>70</v>
      </c>
      <c r="E32" s="163">
        <f>'Research data'!H31</f>
        <v>2.3814399999999999E-2</v>
      </c>
      <c r="F32" s="97"/>
      <c r="G32" s="97" t="s">
        <v>79</v>
      </c>
      <c r="H32" s="97"/>
      <c r="I32" s="162" t="s">
        <v>161</v>
      </c>
      <c r="J32" s="103"/>
    </row>
    <row r="33" spans="1:10" ht="17" thickBot="1">
      <c r="A33" s="100"/>
      <c r="B33" s="101"/>
      <c r="C33" s="97" t="s">
        <v>21</v>
      </c>
      <c r="D33" s="23" t="s">
        <v>2</v>
      </c>
      <c r="E33" s="104">
        <v>0</v>
      </c>
      <c r="F33" s="97"/>
      <c r="G33" s="97"/>
      <c r="H33" s="97"/>
      <c r="I33" s="162" t="s">
        <v>161</v>
      </c>
      <c r="J33" s="103"/>
    </row>
    <row r="34" spans="1:10" ht="17" thickBot="1">
      <c r="A34" s="100"/>
      <c r="B34" s="107"/>
      <c r="C34" s="108"/>
      <c r="D34" s="108"/>
      <c r="E34" s="108"/>
      <c r="F34" s="108"/>
      <c r="G34" s="108"/>
      <c r="H34" s="108"/>
      <c r="I34" s="108"/>
      <c r="J34" s="109"/>
    </row>
    <row r="35" spans="1:10">
      <c r="A35" s="100"/>
      <c r="B35" s="100"/>
      <c r="C35" s="100"/>
      <c r="D35" s="100"/>
      <c r="E35" s="100"/>
      <c r="F35" s="100"/>
      <c r="G35" s="100"/>
      <c r="H35" s="100"/>
      <c r="I35" s="100"/>
      <c r="J35" s="100"/>
    </row>
    <row r="36" spans="1:10">
      <c r="A36" s="100"/>
      <c r="B36" s="100"/>
      <c r="C36" s="100"/>
      <c r="D36" s="100"/>
      <c r="E36" s="100"/>
      <c r="F36" s="100"/>
      <c r="G36" s="100"/>
      <c r="H36" s="100"/>
      <c r="I36" s="100"/>
      <c r="J36" s="100"/>
    </row>
    <row r="37" spans="1:10">
      <c r="A37" s="100"/>
      <c r="B37" s="100"/>
      <c r="C37" s="100"/>
      <c r="D37" s="100"/>
      <c r="E37" s="100"/>
      <c r="F37" s="100"/>
      <c r="G37" s="100"/>
      <c r="H37" s="100"/>
      <c r="I37" s="100"/>
      <c r="J37" s="100"/>
    </row>
    <row r="38" spans="1:10">
      <c r="A38" s="100"/>
      <c r="B38" s="100"/>
      <c r="E38" s="100"/>
      <c r="F38" s="100"/>
      <c r="G38" s="100"/>
      <c r="H38" s="100"/>
      <c r="I38" s="100"/>
      <c r="J38" s="100"/>
    </row>
    <row r="39" spans="1:10">
      <c r="A39" s="100"/>
      <c r="B39" s="100"/>
      <c r="C39" s="100"/>
      <c r="D39" s="100"/>
      <c r="E39" s="100"/>
      <c r="F39" s="100"/>
      <c r="G39" s="100"/>
      <c r="H39" s="100"/>
      <c r="I39" s="100"/>
      <c r="J39" s="100"/>
    </row>
    <row r="40" spans="1:10">
      <c r="A40" s="100"/>
      <c r="B40" s="100"/>
      <c r="C40" s="100"/>
      <c r="D40" s="100"/>
      <c r="E40" s="100"/>
      <c r="F40" s="100"/>
      <c r="G40" s="100"/>
      <c r="H40" s="100"/>
      <c r="I40" s="100"/>
      <c r="J40" s="100"/>
    </row>
    <row r="41" spans="1:10">
      <c r="A41" s="100"/>
      <c r="B41" s="100"/>
      <c r="C41" s="100"/>
      <c r="D41" s="100"/>
      <c r="E41" s="100"/>
      <c r="F41" s="100"/>
      <c r="G41" s="100"/>
      <c r="H41" s="100"/>
      <c r="I41" s="100"/>
      <c r="J41" s="100"/>
    </row>
    <row r="42" spans="1:10">
      <c r="A42" s="100"/>
      <c r="B42" s="100"/>
      <c r="C42" s="100"/>
      <c r="D42" s="100"/>
      <c r="E42" s="100"/>
      <c r="F42" s="100"/>
      <c r="G42" s="100"/>
      <c r="H42" s="100"/>
      <c r="I42" s="100"/>
      <c r="J42" s="100"/>
    </row>
    <row r="43" spans="1:10">
      <c r="A43" s="100"/>
    </row>
    <row r="44" spans="1:10">
      <c r="A44" s="10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39"/>
  <sheetViews>
    <sheetView workbookViewId="0">
      <selection activeCell="L10" sqref="A10:XFD10"/>
    </sheetView>
  </sheetViews>
  <sheetFormatPr baseColWidth="10" defaultColWidth="10.6640625" defaultRowHeight="16"/>
  <cols>
    <col min="1" max="1" width="3.5" style="40" customWidth="1"/>
    <col min="2" max="2" width="3" style="40" customWidth="1"/>
    <col min="3" max="3" width="45" style="40" customWidth="1"/>
    <col min="4" max="4" width="16.5" style="40" hidden="1" customWidth="1"/>
    <col min="5" max="5" width="13.83203125" style="40" hidden="1" customWidth="1"/>
    <col min="6" max="6" width="10" style="40" customWidth="1"/>
    <col min="7" max="7" width="3" style="40" customWidth="1"/>
    <col min="8" max="8" width="22.83203125" style="40" customWidth="1"/>
    <col min="9" max="9" width="2.5" style="40" customWidth="1"/>
    <col min="10" max="10" width="17.6640625" style="40" customWidth="1"/>
    <col min="11" max="12" width="2.5" style="40" customWidth="1"/>
    <col min="13" max="13" width="12.33203125" style="40" customWidth="1"/>
    <col min="14" max="14" width="2.1640625" style="40" customWidth="1"/>
    <col min="15" max="15" width="7.83203125" style="40" customWidth="1"/>
    <col min="16" max="17" width="2.1640625" style="40" customWidth="1"/>
    <col min="18" max="18" width="33.1640625" style="40" customWidth="1"/>
    <col min="19" max="19" width="11" style="40" customWidth="1"/>
    <col min="20" max="20" width="2.5" style="40" customWidth="1"/>
    <col min="21" max="21" width="22.5" style="40" customWidth="1"/>
    <col min="22" max="16384" width="10.6640625" style="40"/>
  </cols>
  <sheetData>
    <row r="2" spans="1:21" ht="17" thickBot="1"/>
    <row r="3" spans="1:21">
      <c r="B3" s="41"/>
      <c r="C3" s="42"/>
      <c r="D3" s="42"/>
      <c r="E3" s="42"/>
      <c r="F3" s="42"/>
      <c r="G3" s="42"/>
      <c r="H3" s="42"/>
      <c r="I3" s="42"/>
      <c r="J3" s="42"/>
      <c r="K3" s="42"/>
      <c r="L3" s="42"/>
      <c r="M3" s="42"/>
      <c r="N3" s="42"/>
      <c r="O3" s="42"/>
      <c r="P3" s="42"/>
      <c r="Q3" s="42"/>
      <c r="R3" s="42"/>
      <c r="S3" s="42"/>
      <c r="T3" s="42"/>
      <c r="U3" s="42"/>
    </row>
    <row r="4" spans="1:21" s="13" customFormat="1">
      <c r="B4" s="25"/>
      <c r="C4" s="84" t="s">
        <v>19</v>
      </c>
      <c r="D4" s="9"/>
      <c r="E4" s="9"/>
      <c r="F4" s="84" t="s">
        <v>8</v>
      </c>
      <c r="G4" s="84"/>
      <c r="H4" s="84" t="s">
        <v>50</v>
      </c>
      <c r="I4" s="84"/>
      <c r="J4" s="84" t="s">
        <v>159</v>
      </c>
      <c r="K4" s="84"/>
      <c r="L4" s="84"/>
      <c r="M4" s="84" t="s">
        <v>57</v>
      </c>
      <c r="N4" s="84"/>
      <c r="O4" s="84" t="s">
        <v>118</v>
      </c>
      <c r="P4" s="84"/>
      <c r="Q4" s="84"/>
      <c r="R4" s="84" t="s">
        <v>46</v>
      </c>
    </row>
    <row r="5" spans="1:21" ht="18" customHeight="1">
      <c r="B5" s="43"/>
      <c r="C5" s="47"/>
      <c r="D5" s="47"/>
      <c r="E5" s="47"/>
      <c r="H5" s="46"/>
      <c r="I5" s="46"/>
      <c r="J5" s="46"/>
      <c r="K5" s="46"/>
      <c r="L5" s="46"/>
      <c r="R5" s="52"/>
    </row>
    <row r="6" spans="1:21" ht="18" customHeight="1" thickBot="1">
      <c r="B6" s="43"/>
      <c r="C6" s="12" t="s">
        <v>45</v>
      </c>
      <c r="D6" s="12"/>
      <c r="E6" s="12"/>
      <c r="F6" s="12"/>
      <c r="G6" s="33"/>
      <c r="H6" s="10"/>
      <c r="I6" s="10"/>
      <c r="J6" s="10"/>
      <c r="K6" s="10"/>
      <c r="L6" s="10"/>
      <c r="R6" s="50"/>
    </row>
    <row r="7" spans="1:21" ht="17" thickBot="1">
      <c r="B7" s="43"/>
      <c r="C7" s="98" t="s">
        <v>56</v>
      </c>
      <c r="D7" s="48"/>
      <c r="E7" s="48"/>
      <c r="F7" s="93"/>
      <c r="G7" s="85"/>
      <c r="H7" s="94">
        <v>1</v>
      </c>
      <c r="I7" s="46"/>
      <c r="J7" s="114"/>
      <c r="K7" s="46"/>
      <c r="L7" s="46"/>
      <c r="R7" s="96"/>
    </row>
    <row r="8" spans="1:21" ht="17" thickBot="1">
      <c r="B8" s="43"/>
      <c r="C8" s="98" t="s">
        <v>55</v>
      </c>
      <c r="D8" s="48"/>
      <c r="E8" s="48"/>
      <c r="F8" s="93" t="s">
        <v>2</v>
      </c>
      <c r="G8" s="85"/>
      <c r="H8" s="94">
        <f>J8</f>
        <v>0.66</v>
      </c>
      <c r="I8" s="46"/>
      <c r="J8" s="94">
        <f>Notes!$F$13</f>
        <v>0.66</v>
      </c>
      <c r="K8" s="46"/>
      <c r="L8" s="46"/>
      <c r="R8" s="50"/>
    </row>
    <row r="9" spans="1:21" ht="17" thickBot="1">
      <c r="B9" s="43"/>
      <c r="C9" s="153" t="s">
        <v>120</v>
      </c>
      <c r="D9" s="48"/>
      <c r="E9" s="48"/>
      <c r="F9" s="111" t="s">
        <v>58</v>
      </c>
      <c r="G9" s="85"/>
      <c r="H9" s="94">
        <f>J9</f>
        <v>10</v>
      </c>
      <c r="I9" s="46"/>
      <c r="J9" s="94">
        <f>Notes!$F$12</f>
        <v>10</v>
      </c>
      <c r="K9" s="46"/>
      <c r="L9" s="46"/>
      <c r="P9" s="150"/>
      <c r="R9" s="96"/>
    </row>
    <row r="10" spans="1:21" ht="17" thickBot="1">
      <c r="A10" s="100"/>
      <c r="B10" s="101"/>
      <c r="C10" s="97" t="s">
        <v>61</v>
      </c>
      <c r="D10" s="12"/>
      <c r="E10" s="12"/>
      <c r="F10" s="23" t="s">
        <v>2</v>
      </c>
      <c r="G10" s="11"/>
      <c r="H10" s="104">
        <v>0</v>
      </c>
      <c r="I10" s="97"/>
      <c r="J10" s="100"/>
      <c r="K10" s="100"/>
      <c r="L10" s="100"/>
      <c r="N10" s="100"/>
      <c r="O10" s="100"/>
      <c r="P10" s="100"/>
      <c r="Q10" s="100"/>
      <c r="R10" s="135"/>
      <c r="S10" s="100"/>
    </row>
    <row r="11" spans="1:21" ht="17" thickBot="1">
      <c r="A11" s="100"/>
      <c r="B11" s="101"/>
      <c r="C11" s="97" t="s">
        <v>62</v>
      </c>
      <c r="D11" s="33"/>
      <c r="E11" s="33"/>
      <c r="F11" s="23" t="s">
        <v>2</v>
      </c>
      <c r="H11" s="99">
        <v>0</v>
      </c>
      <c r="I11" s="114"/>
      <c r="J11" s="100"/>
      <c r="K11" s="100"/>
      <c r="L11" s="100"/>
      <c r="N11" s="100"/>
      <c r="O11" s="100"/>
      <c r="P11" s="100"/>
      <c r="Q11" s="100"/>
      <c r="R11" s="149" t="s">
        <v>108</v>
      </c>
      <c r="S11" s="100"/>
    </row>
    <row r="12" spans="1:21" ht="17" thickBot="1">
      <c r="A12" s="100"/>
      <c r="B12" s="101"/>
      <c r="C12" s="97" t="s">
        <v>63</v>
      </c>
      <c r="D12" s="33"/>
      <c r="E12" s="33"/>
      <c r="F12" s="23" t="s">
        <v>2</v>
      </c>
      <c r="H12" s="99">
        <v>0</v>
      </c>
      <c r="I12" s="114"/>
      <c r="J12" s="100"/>
      <c r="K12" s="100"/>
      <c r="L12" s="100"/>
      <c r="N12" s="100"/>
      <c r="O12" s="100"/>
      <c r="P12" s="100"/>
      <c r="Q12" s="100"/>
      <c r="R12" s="149" t="s">
        <v>108</v>
      </c>
      <c r="S12" s="100"/>
    </row>
    <row r="13" spans="1:21">
      <c r="B13" s="43"/>
      <c r="C13" s="48"/>
      <c r="D13" s="98"/>
      <c r="E13" s="98"/>
      <c r="F13" s="44"/>
      <c r="H13" s="51"/>
      <c r="I13" s="46"/>
      <c r="J13" s="46"/>
      <c r="K13" s="46"/>
      <c r="L13" s="46"/>
      <c r="R13" s="53"/>
    </row>
    <row r="14" spans="1:21">
      <c r="A14" s="100"/>
      <c r="B14" s="101"/>
      <c r="C14" s="33"/>
      <c r="F14" s="33"/>
      <c r="H14" s="11"/>
      <c r="I14" s="114"/>
      <c r="J14" s="114"/>
      <c r="K14" s="114"/>
      <c r="L14" s="113"/>
      <c r="R14" s="52"/>
    </row>
    <row r="15" spans="1:21" ht="17" thickBot="1">
      <c r="A15" s="100"/>
      <c r="B15" s="101"/>
      <c r="C15" s="12" t="s">
        <v>43</v>
      </c>
      <c r="F15" s="12"/>
      <c r="H15" s="11"/>
      <c r="I15" s="11"/>
      <c r="J15" s="11"/>
      <c r="K15" s="11"/>
      <c r="L15" s="113"/>
      <c r="R15" s="96"/>
    </row>
    <row r="16" spans="1:21" ht="17" thickBot="1">
      <c r="A16" s="100"/>
      <c r="B16" s="101"/>
      <c r="C16" s="116" t="s">
        <v>81</v>
      </c>
      <c r="D16" s="110"/>
      <c r="E16" s="110"/>
      <c r="F16" s="116" t="s">
        <v>20</v>
      </c>
      <c r="H16" s="112">
        <f>J16</f>
        <v>10000000</v>
      </c>
      <c r="I16" s="113"/>
      <c r="J16" s="94">
        <f>Notes!F18</f>
        <v>10000000</v>
      </c>
      <c r="K16" s="113"/>
      <c r="L16" s="113"/>
      <c r="R16" s="96"/>
    </row>
    <row r="17" spans="1:18" ht="17" thickBot="1">
      <c r="A17" s="100"/>
      <c r="B17" s="101"/>
      <c r="C17" s="116" t="s">
        <v>82</v>
      </c>
      <c r="F17" s="118" t="s">
        <v>51</v>
      </c>
      <c r="H17" s="112">
        <f>J17</f>
        <v>126000</v>
      </c>
      <c r="J17" s="94">
        <f>Notes!$F$41</f>
        <v>126000</v>
      </c>
      <c r="L17" s="113"/>
      <c r="R17" s="161" t="s">
        <v>160</v>
      </c>
    </row>
    <row r="18" spans="1:18" ht="17" thickBot="1">
      <c r="A18" s="100"/>
      <c r="B18" s="101"/>
      <c r="C18" s="116" t="s">
        <v>83</v>
      </c>
      <c r="F18" s="118" t="s">
        <v>20</v>
      </c>
      <c r="H18" s="146">
        <f>M18</f>
        <v>0</v>
      </c>
      <c r="J18" s="94">
        <v>0</v>
      </c>
      <c r="L18" s="113"/>
      <c r="R18" s="97"/>
    </row>
    <row r="19" spans="1:18" ht="17" thickBot="1">
      <c r="A19" s="100"/>
      <c r="B19" s="101"/>
      <c r="C19" s="116" t="s">
        <v>83</v>
      </c>
      <c r="F19" s="111" t="s">
        <v>53</v>
      </c>
      <c r="H19" s="146">
        <f>J19</f>
        <v>0</v>
      </c>
      <c r="J19" s="94">
        <v>0</v>
      </c>
      <c r="L19" s="105"/>
      <c r="R19" s="97"/>
    </row>
    <row r="20" spans="1:18" ht="17" thickBot="1">
      <c r="A20" s="100"/>
      <c r="B20" s="101"/>
      <c r="C20" s="116" t="s">
        <v>83</v>
      </c>
      <c r="F20" s="111" t="s">
        <v>64</v>
      </c>
      <c r="H20" s="146">
        <f>J20</f>
        <v>0</v>
      </c>
      <c r="J20" s="94">
        <f>Notes!$F$42</f>
        <v>0</v>
      </c>
      <c r="L20" s="105"/>
      <c r="R20" s="97"/>
    </row>
    <row r="21" spans="1:18" ht="17" thickBot="1">
      <c r="A21" s="100"/>
      <c r="B21" s="101"/>
      <c r="C21" s="129" t="s">
        <v>93</v>
      </c>
      <c r="F21" s="129" t="s">
        <v>20</v>
      </c>
      <c r="H21" s="117">
        <f>0</f>
        <v>0</v>
      </c>
      <c r="I21" s="105"/>
      <c r="J21" s="105"/>
      <c r="K21" s="105"/>
      <c r="L21" s="105"/>
      <c r="R21" s="134" t="s">
        <v>104</v>
      </c>
    </row>
    <row r="22" spans="1:18" ht="17" thickBot="1">
      <c r="A22" s="100"/>
      <c r="B22" s="101"/>
      <c r="C22" s="129" t="s">
        <v>95</v>
      </c>
      <c r="F22" s="129" t="s">
        <v>20</v>
      </c>
      <c r="H22" s="117">
        <f>J22</f>
        <v>0</v>
      </c>
      <c r="I22" s="105"/>
      <c r="J22" s="94">
        <v>0</v>
      </c>
      <c r="K22" s="105"/>
      <c r="L22" s="105"/>
      <c r="R22" s="164" t="s">
        <v>164</v>
      </c>
    </row>
    <row r="23" spans="1:18" ht="17" thickBot="1">
      <c r="A23" s="100"/>
      <c r="B23" s="101"/>
      <c r="C23" s="129" t="s">
        <v>100</v>
      </c>
      <c r="F23" s="129" t="s">
        <v>20</v>
      </c>
      <c r="H23" s="143">
        <f>J23</f>
        <v>0</v>
      </c>
      <c r="I23" s="105"/>
      <c r="J23" s="94">
        <v>0</v>
      </c>
      <c r="K23" s="105"/>
      <c r="L23" s="105"/>
      <c r="R23" s="164" t="s">
        <v>164</v>
      </c>
    </row>
    <row r="24" spans="1:18" ht="17" thickBot="1">
      <c r="A24" s="100"/>
      <c r="B24" s="101"/>
      <c r="C24" s="131" t="s">
        <v>98</v>
      </c>
      <c r="F24" s="129" t="s">
        <v>91</v>
      </c>
      <c r="H24" s="117">
        <f>0</f>
        <v>0</v>
      </c>
      <c r="I24" s="105"/>
      <c r="J24" s="105"/>
      <c r="K24" s="105"/>
      <c r="L24" s="105"/>
      <c r="R24" s="134" t="s">
        <v>104</v>
      </c>
    </row>
    <row r="25" spans="1:18" ht="17" thickBot="1">
      <c r="A25" s="100"/>
      <c r="B25" s="101"/>
      <c r="C25" s="129" t="s">
        <v>101</v>
      </c>
      <c r="F25" s="129" t="s">
        <v>51</v>
      </c>
      <c r="H25" s="117">
        <f>0</f>
        <v>0</v>
      </c>
      <c r="I25" s="105"/>
      <c r="J25" s="105"/>
      <c r="K25" s="105"/>
      <c r="L25" s="105"/>
      <c r="R25" s="134" t="s">
        <v>104</v>
      </c>
    </row>
    <row r="26" spans="1:18" ht="17" thickBot="1">
      <c r="A26" s="100"/>
      <c r="B26" s="101"/>
      <c r="C26" s="129" t="s">
        <v>102</v>
      </c>
      <c r="F26" s="129" t="s">
        <v>51</v>
      </c>
      <c r="H26" s="144">
        <f>H17+H25</f>
        <v>126000</v>
      </c>
      <c r="I26" s="105"/>
      <c r="J26" s="105"/>
      <c r="K26" s="105"/>
      <c r="L26" s="105"/>
      <c r="R26" s="133"/>
    </row>
    <row r="27" spans="1:18">
      <c r="B27" s="43"/>
      <c r="R27" s="45"/>
    </row>
    <row r="28" spans="1:18" ht="17" thickBot="1">
      <c r="A28" s="100"/>
      <c r="B28" s="101"/>
      <c r="C28" s="33" t="s">
        <v>5</v>
      </c>
      <c r="F28" s="33"/>
      <c r="H28" s="10"/>
      <c r="I28" s="11"/>
      <c r="J28" s="11"/>
      <c r="K28" s="11"/>
      <c r="L28" s="11"/>
      <c r="R28" s="53"/>
    </row>
    <row r="29" spans="1:18" ht="17" thickBot="1">
      <c r="A29" s="100"/>
      <c r="B29" s="101"/>
      <c r="C29" s="115" t="s">
        <v>3</v>
      </c>
      <c r="F29" s="111" t="s">
        <v>1</v>
      </c>
      <c r="H29" s="112">
        <f>J29</f>
        <v>25</v>
      </c>
      <c r="I29" s="113"/>
      <c r="J29" s="112">
        <f>Notes!F10</f>
        <v>25</v>
      </c>
      <c r="K29" s="113"/>
      <c r="L29" s="114"/>
      <c r="M29" s="140"/>
      <c r="R29" s="97"/>
    </row>
    <row r="30" spans="1:18" ht="17" thickBot="1">
      <c r="A30" s="100"/>
      <c r="B30" s="101"/>
      <c r="C30" s="98" t="s">
        <v>80</v>
      </c>
      <c r="F30" s="111" t="s">
        <v>1</v>
      </c>
      <c r="H30" s="148">
        <f>M30</f>
        <v>1</v>
      </c>
      <c r="I30" s="114"/>
      <c r="J30" s="114"/>
      <c r="K30" s="114"/>
      <c r="L30" s="114"/>
      <c r="M30" s="140">
        <f>Notes!E144</f>
        <v>1</v>
      </c>
      <c r="R30" s="97"/>
    </row>
    <row r="31" spans="1:18" ht="17" thickBot="1">
      <c r="A31" s="100"/>
      <c r="B31" s="101"/>
      <c r="C31" s="110" t="s">
        <v>79</v>
      </c>
      <c r="F31" s="111" t="s">
        <v>70</v>
      </c>
      <c r="H31" s="152">
        <f>O31</f>
        <v>2.3814399999999999E-2</v>
      </c>
      <c r="I31" s="114"/>
      <c r="J31" s="114"/>
      <c r="K31" s="114"/>
      <c r="L31" s="11"/>
      <c r="O31" s="140">
        <f>Notes!F105</f>
        <v>2.3814399999999999E-2</v>
      </c>
      <c r="R31" s="53"/>
    </row>
    <row r="32" spans="1:18" ht="17" thickBot="1">
      <c r="A32" s="100"/>
      <c r="B32" s="101"/>
      <c r="C32" s="92" t="s">
        <v>21</v>
      </c>
      <c r="F32" s="12"/>
      <c r="H32" s="49">
        <v>0</v>
      </c>
      <c r="O32" s="105"/>
      <c r="R32" s="133"/>
    </row>
    <row r="33" spans="1:18" ht="17" thickBot="1">
      <c r="A33" s="100"/>
      <c r="B33" s="101"/>
      <c r="C33" s="97" t="s">
        <v>74</v>
      </c>
      <c r="H33" s="104">
        <v>0</v>
      </c>
      <c r="R33" s="147" t="s">
        <v>108</v>
      </c>
    </row>
    <row r="34" spans="1:18" ht="17" thickBot="1">
      <c r="A34" s="100"/>
      <c r="B34" s="101"/>
      <c r="C34" s="97" t="s">
        <v>75</v>
      </c>
      <c r="H34" s="104">
        <v>0</v>
      </c>
      <c r="R34" s="147" t="s">
        <v>108</v>
      </c>
    </row>
    <row r="35" spans="1:18" ht="17" thickBot="1">
      <c r="A35" s="100"/>
      <c r="B35" s="101"/>
      <c r="C35" s="97" t="s">
        <v>76</v>
      </c>
      <c r="H35" s="104">
        <v>0</v>
      </c>
      <c r="R35" s="147" t="s">
        <v>108</v>
      </c>
    </row>
    <row r="36" spans="1:18" ht="17" thickBot="1">
      <c r="A36" s="100"/>
      <c r="B36" s="101"/>
      <c r="C36" s="97" t="s">
        <v>77</v>
      </c>
      <c r="H36" s="104">
        <v>0</v>
      </c>
      <c r="R36" s="147" t="s">
        <v>108</v>
      </c>
    </row>
    <row r="37" spans="1:18" ht="17" thickBot="1">
      <c r="A37" s="100"/>
      <c r="B37" s="101"/>
      <c r="C37" s="97" t="s">
        <v>78</v>
      </c>
      <c r="H37" s="104">
        <v>0</v>
      </c>
      <c r="R37" s="147" t="s">
        <v>108</v>
      </c>
    </row>
    <row r="38" spans="1:18">
      <c r="A38" s="100"/>
      <c r="B38" s="101"/>
      <c r="R38" s="97"/>
    </row>
    <row r="39" spans="1:18">
      <c r="A39" s="100"/>
      <c r="B39" s="101"/>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640625" defaultRowHeight="16"/>
  <cols>
    <col min="1" max="1" width="3.5" style="54" customWidth="1"/>
    <col min="2" max="2" width="6.5" style="54" customWidth="1"/>
    <col min="3" max="3" width="27.83203125" style="54" customWidth="1"/>
    <col min="4" max="4" width="16.1640625" style="54" customWidth="1"/>
    <col min="5" max="5" width="10.1640625" style="54" customWidth="1"/>
    <col min="6" max="7" width="13.1640625" style="54" customWidth="1"/>
    <col min="8" max="8" width="12.5" style="58" customWidth="1"/>
    <col min="9" max="9" width="31.5" style="58" customWidth="1"/>
    <col min="10" max="10" width="98.5" style="54" customWidth="1"/>
    <col min="11" max="16384" width="33.1640625" style="54"/>
  </cols>
  <sheetData>
    <row r="1" spans="2:10" ht="17" thickBot="1"/>
    <row r="2" spans="2:10">
      <c r="B2" s="55"/>
      <c r="C2" s="56"/>
      <c r="D2" s="56"/>
      <c r="E2" s="56"/>
      <c r="F2" s="56"/>
      <c r="G2" s="56"/>
      <c r="H2" s="59"/>
      <c r="I2" s="59"/>
      <c r="J2" s="56"/>
    </row>
    <row r="3" spans="2:10">
      <c r="B3" s="57"/>
      <c r="C3" s="13" t="s">
        <v>15</v>
      </c>
      <c r="D3" s="13"/>
      <c r="E3" s="13"/>
      <c r="F3" s="13"/>
      <c r="G3" s="13"/>
      <c r="H3" s="18"/>
      <c r="I3" s="18"/>
    </row>
    <row r="4" spans="2:10">
      <c r="B4" s="57"/>
    </row>
    <row r="5" spans="2:10">
      <c r="B5" s="60"/>
      <c r="C5" s="15" t="s">
        <v>16</v>
      </c>
      <c r="D5" s="15" t="s">
        <v>0</v>
      </c>
      <c r="E5" s="15" t="s">
        <v>12</v>
      </c>
      <c r="F5" s="15" t="s">
        <v>17</v>
      </c>
      <c r="G5" s="15" t="s">
        <v>47</v>
      </c>
      <c r="H5" s="19" t="s">
        <v>18</v>
      </c>
      <c r="I5" s="19" t="s">
        <v>48</v>
      </c>
      <c r="J5" s="15" t="s">
        <v>9</v>
      </c>
    </row>
    <row r="6" spans="2:10">
      <c r="B6" s="57"/>
      <c r="C6" s="13"/>
      <c r="D6" s="13"/>
      <c r="E6" s="13"/>
      <c r="F6" s="13"/>
      <c r="G6" s="13"/>
      <c r="H6" s="18"/>
      <c r="I6" s="18"/>
      <c r="J6" s="13"/>
    </row>
    <row r="7" spans="2:10">
      <c r="B7" s="57"/>
      <c r="C7" s="100" t="s">
        <v>24</v>
      </c>
      <c r="D7" s="160" t="s">
        <v>157</v>
      </c>
      <c r="F7" s="54">
        <v>2016</v>
      </c>
      <c r="G7" s="54">
        <v>2015</v>
      </c>
      <c r="J7" s="54" t="s">
        <v>158</v>
      </c>
    </row>
    <row r="8" spans="2:10">
      <c r="B8" s="57"/>
      <c r="C8" s="119" t="s">
        <v>84</v>
      </c>
    </row>
    <row r="9" spans="2:10">
      <c r="B9" s="57"/>
      <c r="C9" s="120" t="s">
        <v>59</v>
      </c>
    </row>
    <row r="10" spans="2:10">
      <c r="B10" s="57"/>
      <c r="C10" s="141" t="s">
        <v>89</v>
      </c>
    </row>
    <row r="11" spans="2:10">
      <c r="B11" s="57"/>
      <c r="C11" s="119" t="s">
        <v>85</v>
      </c>
    </row>
    <row r="12" spans="2:10">
      <c r="B12" s="57"/>
    </row>
    <row r="13" spans="2:10">
      <c r="B13" s="57"/>
      <c r="C13" s="141" t="s">
        <v>60</v>
      </c>
      <c r="D13" s="141" t="s">
        <v>109</v>
      </c>
      <c r="E13" s="141" t="s">
        <v>116</v>
      </c>
      <c r="F13" s="54">
        <v>2013</v>
      </c>
      <c r="G13" s="54">
        <v>2013</v>
      </c>
      <c r="H13" s="91">
        <v>42373</v>
      </c>
      <c r="I13" s="58" t="s">
        <v>117</v>
      </c>
    </row>
    <row r="14" spans="2:10">
      <c r="B14" s="57"/>
    </row>
    <row r="15" spans="2:10">
      <c r="B15" s="57"/>
      <c r="C15" s="100" t="s">
        <v>86</v>
      </c>
      <c r="D15" s="100" t="s">
        <v>87</v>
      </c>
      <c r="E15" s="100" t="s">
        <v>52</v>
      </c>
      <c r="F15" s="54">
        <v>2015</v>
      </c>
      <c r="G15" s="54">
        <v>2010</v>
      </c>
      <c r="H15" s="91">
        <v>42349</v>
      </c>
      <c r="I15" s="138" t="s">
        <v>103</v>
      </c>
      <c r="J15" s="54" t="s">
        <v>88</v>
      </c>
    </row>
    <row r="16" spans="2:10">
      <c r="B16" s="57"/>
      <c r="C16" s="160" t="s">
        <v>156</v>
      </c>
    </row>
    <row r="17" spans="2:9">
      <c r="B17" s="57"/>
    </row>
    <row r="18" spans="2:9">
      <c r="B18" s="57"/>
    </row>
    <row r="19" spans="2:9">
      <c r="B19" s="57"/>
      <c r="C19" s="141" t="s">
        <v>69</v>
      </c>
      <c r="D19" s="141" t="s">
        <v>118</v>
      </c>
      <c r="F19" s="54">
        <v>2017</v>
      </c>
      <c r="G19" s="54">
        <v>2017</v>
      </c>
      <c r="H19" s="91"/>
      <c r="I19" s="58" t="s">
        <v>155</v>
      </c>
    </row>
    <row r="20" spans="2:9">
      <c r="B20" s="57"/>
    </row>
    <row r="21" spans="2:9">
      <c r="B21" s="57"/>
      <c r="I21" s="151"/>
    </row>
    <row r="22" spans="2:9">
      <c r="B22" s="57"/>
    </row>
    <row r="23" spans="2:9">
      <c r="B23" s="57"/>
    </row>
    <row r="24" spans="2:9">
      <c r="B24" s="57"/>
    </row>
    <row r="25" spans="2:9">
      <c r="B25" s="57"/>
    </row>
    <row r="26" spans="2:9">
      <c r="B26" s="57"/>
    </row>
    <row r="27" spans="2:9">
      <c r="B27" s="57"/>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N370"/>
  <sheetViews>
    <sheetView topLeftCell="A11" workbookViewId="0">
      <selection activeCell="H19" sqref="H19"/>
    </sheetView>
  </sheetViews>
  <sheetFormatPr baseColWidth="10" defaultColWidth="10.6640625" defaultRowHeight="16"/>
  <cols>
    <col min="1" max="2" width="3.5" style="61" customWidth="1"/>
    <col min="3" max="3" width="9.5" style="61" customWidth="1"/>
    <col min="4" max="4" width="4" style="61" customWidth="1"/>
    <col min="5" max="5" width="54.1640625" style="61" customWidth="1"/>
    <col min="6" max="6" width="10.1640625" style="61" customWidth="1"/>
    <col min="7" max="7" width="19" style="61" customWidth="1"/>
    <col min="8" max="13" width="10.6640625" style="61"/>
    <col min="14" max="14" width="7.1640625" style="61" customWidth="1"/>
    <col min="15" max="16384" width="10.6640625" style="61"/>
  </cols>
  <sheetData>
    <row r="1" spans="1:14" ht="17" thickBot="1"/>
    <row r="2" spans="1:14">
      <c r="B2" s="62"/>
      <c r="C2" s="63"/>
      <c r="D2" s="63"/>
      <c r="E2" s="63"/>
      <c r="F2" s="63"/>
      <c r="G2" s="63"/>
      <c r="H2" s="63"/>
      <c r="I2" s="63"/>
      <c r="J2" s="63"/>
      <c r="K2" s="63"/>
      <c r="L2" s="63"/>
      <c r="M2" s="63"/>
      <c r="N2" s="64"/>
    </row>
    <row r="3" spans="1:14">
      <c r="A3" s="65"/>
      <c r="B3" s="89"/>
      <c r="C3" s="68" t="s">
        <v>0</v>
      </c>
      <c r="D3" s="68" t="s">
        <v>54</v>
      </c>
      <c r="E3" s="68" t="s">
        <v>26</v>
      </c>
      <c r="F3" s="68"/>
      <c r="G3" s="68"/>
      <c r="H3" s="66"/>
      <c r="I3" s="66"/>
      <c r="J3" s="66"/>
      <c r="K3" s="66"/>
      <c r="L3" s="66"/>
      <c r="M3" s="66"/>
      <c r="N3" s="90"/>
    </row>
    <row r="4" spans="1:14">
      <c r="B4" s="67"/>
    </row>
    <row r="5" spans="1:14">
      <c r="B5" s="67"/>
    </row>
    <row r="6" spans="1:14">
      <c r="B6" s="67"/>
    </row>
    <row r="7" spans="1:14">
      <c r="B7" s="67"/>
    </row>
    <row r="8" spans="1:14">
      <c r="B8" s="67"/>
    </row>
    <row r="9" spans="1:14">
      <c r="B9" s="67"/>
    </row>
    <row r="10" spans="1:14">
      <c r="B10" s="67"/>
      <c r="C10" s="61" t="s">
        <v>125</v>
      </c>
      <c r="E10" s="61" t="s">
        <v>24</v>
      </c>
      <c r="F10" s="61">
        <v>25</v>
      </c>
      <c r="G10" s="61" t="s">
        <v>1</v>
      </c>
    </row>
    <row r="11" spans="1:14">
      <c r="B11" s="67"/>
    </row>
    <row r="12" spans="1:14">
      <c r="B12" s="67"/>
      <c r="E12" s="61" t="s">
        <v>120</v>
      </c>
      <c r="F12" s="61">
        <v>10</v>
      </c>
      <c r="G12" s="61" t="s">
        <v>58</v>
      </c>
    </row>
    <row r="13" spans="1:14">
      <c r="B13" s="67"/>
      <c r="E13" s="61" t="s">
        <v>85</v>
      </c>
      <c r="F13" s="61">
        <v>0.66</v>
      </c>
    </row>
    <row r="14" spans="1:14">
      <c r="B14" s="67"/>
    </row>
    <row r="15" spans="1:14">
      <c r="B15" s="67"/>
      <c r="C15" s="61" t="s">
        <v>126</v>
      </c>
    </row>
    <row r="16" spans="1:14">
      <c r="B16" s="67"/>
    </row>
    <row r="17" spans="2:8">
      <c r="B17" s="67"/>
      <c r="E17" s="61" t="s">
        <v>127</v>
      </c>
      <c r="F17" s="61">
        <v>1000</v>
      </c>
      <c r="G17" s="61" t="s">
        <v>106</v>
      </c>
    </row>
    <row r="18" spans="2:8">
      <c r="B18" s="67"/>
      <c r="F18" s="61">
        <f>F17*F12*1000</f>
        <v>10000000</v>
      </c>
      <c r="G18" s="61" t="s">
        <v>129</v>
      </c>
      <c r="H18" s="61" t="s">
        <v>165</v>
      </c>
    </row>
    <row r="19" spans="2:8">
      <c r="B19" s="67"/>
    </row>
    <row r="20" spans="2:8">
      <c r="B20" s="67"/>
      <c r="F20" s="156"/>
    </row>
    <row r="21" spans="2:8">
      <c r="B21" s="67"/>
    </row>
    <row r="22" spans="2:8">
      <c r="B22" s="67"/>
    </row>
    <row r="23" spans="2:8">
      <c r="B23" s="67"/>
    </row>
    <row r="24" spans="2:8">
      <c r="B24" s="67"/>
    </row>
    <row r="25" spans="2:8">
      <c r="B25" s="67"/>
    </row>
    <row r="26" spans="2:8">
      <c r="B26" s="67"/>
      <c r="E26" s="61" t="s">
        <v>142</v>
      </c>
      <c r="F26" s="157">
        <v>1.4999999999999999E-2</v>
      </c>
      <c r="G26" s="61" t="s">
        <v>130</v>
      </c>
    </row>
    <row r="27" spans="2:8">
      <c r="B27" s="67"/>
      <c r="F27" s="61">
        <f>F18/F10</f>
        <v>400000</v>
      </c>
      <c r="G27" s="61" t="s">
        <v>131</v>
      </c>
    </row>
    <row r="28" spans="2:8">
      <c r="B28" s="67"/>
      <c r="E28" s="61" t="s">
        <v>143</v>
      </c>
      <c r="F28" s="61">
        <f>F26*F27</f>
        <v>6000</v>
      </c>
      <c r="G28" s="61" t="s">
        <v>132</v>
      </c>
    </row>
    <row r="29" spans="2:8">
      <c r="B29" s="67"/>
    </row>
    <row r="30" spans="2:8">
      <c r="B30" s="67"/>
      <c r="E30" s="61" t="s">
        <v>133</v>
      </c>
      <c r="F30" s="156">
        <v>0.3</v>
      </c>
      <c r="G30" s="61" t="s">
        <v>128</v>
      </c>
    </row>
    <row r="31" spans="2:8">
      <c r="B31" s="67"/>
      <c r="F31" s="61">
        <f>F30*F18</f>
        <v>3000000</v>
      </c>
      <c r="G31" s="61" t="s">
        <v>20</v>
      </c>
    </row>
    <row r="32" spans="2:8">
      <c r="B32" s="67"/>
    </row>
    <row r="33" spans="2:10">
      <c r="B33" s="67"/>
      <c r="E33" s="61" t="s">
        <v>134</v>
      </c>
      <c r="F33" s="61">
        <v>4800</v>
      </c>
      <c r="G33" s="61" t="s">
        <v>137</v>
      </c>
      <c r="H33" s="65" t="s">
        <v>144</v>
      </c>
    </row>
    <row r="34" spans="2:10">
      <c r="B34" s="67"/>
      <c r="E34" s="61" t="s">
        <v>135</v>
      </c>
      <c r="F34" s="61">
        <v>60000</v>
      </c>
      <c r="G34" s="61" t="s">
        <v>136</v>
      </c>
    </row>
    <row r="35" spans="2:10">
      <c r="B35" s="67"/>
      <c r="E35" s="61" t="s">
        <v>145</v>
      </c>
      <c r="F35" s="61">
        <f>F34/F33</f>
        <v>12.5</v>
      </c>
      <c r="G35" s="61" t="s">
        <v>1</v>
      </c>
    </row>
    <row r="36" spans="2:10">
      <c r="B36" s="67"/>
    </row>
    <row r="37" spans="2:10">
      <c r="B37" s="67"/>
      <c r="E37" s="61" t="s">
        <v>138</v>
      </c>
      <c r="F37" s="61">
        <f>(F10/F35)-1</f>
        <v>1</v>
      </c>
      <c r="G37" s="61" t="s">
        <v>139</v>
      </c>
    </row>
    <row r="38" spans="2:10">
      <c r="B38" s="67"/>
      <c r="E38" s="61" t="s">
        <v>140</v>
      </c>
      <c r="F38" s="61">
        <f>F37*F31</f>
        <v>3000000</v>
      </c>
    </row>
    <row r="39" spans="2:10">
      <c r="B39" s="67"/>
      <c r="E39" s="61" t="s">
        <v>141</v>
      </c>
      <c r="F39" s="61">
        <f>F38/F10</f>
        <v>120000</v>
      </c>
    </row>
    <row r="40" spans="2:10">
      <c r="B40" s="67"/>
    </row>
    <row r="41" spans="2:10">
      <c r="B41" s="67"/>
      <c r="E41" s="61" t="s">
        <v>23</v>
      </c>
      <c r="F41" s="61">
        <f>F28+F39</f>
        <v>126000</v>
      </c>
    </row>
    <row r="42" spans="2:10" ht="54" customHeight="1">
      <c r="B42" s="67"/>
      <c r="E42" s="158" t="s">
        <v>123</v>
      </c>
      <c r="F42" s="158">
        <v>0</v>
      </c>
      <c r="G42" s="175" t="s">
        <v>146</v>
      </c>
      <c r="H42" s="175"/>
      <c r="I42" s="175"/>
      <c r="J42" s="175"/>
    </row>
    <row r="43" spans="2:10">
      <c r="B43" s="67"/>
    </row>
    <row r="44" spans="2:10">
      <c r="B44" s="67"/>
    </row>
    <row r="45" spans="2:10">
      <c r="B45" s="67"/>
      <c r="E45" s="61" t="s">
        <v>65</v>
      </c>
      <c r="F45" s="156">
        <v>0.08</v>
      </c>
    </row>
    <row r="46" spans="2:10">
      <c r="B46" s="67"/>
    </row>
    <row r="47" spans="2:10">
      <c r="B47" s="67"/>
      <c r="E47" s="61" t="s">
        <v>162</v>
      </c>
      <c r="F47" s="61">
        <v>0</v>
      </c>
      <c r="G47" s="61" t="s">
        <v>163</v>
      </c>
    </row>
    <row r="48" spans="2:10">
      <c r="B48" s="67"/>
    </row>
    <row r="49" spans="2:5">
      <c r="B49" s="67"/>
    </row>
    <row r="50" spans="2:5">
      <c r="B50" s="67"/>
    </row>
    <row r="51" spans="2:5">
      <c r="B51" s="67"/>
    </row>
    <row r="52" spans="2:5">
      <c r="B52" s="67"/>
    </row>
    <row r="53" spans="2:5">
      <c r="B53" s="67"/>
    </row>
    <row r="54" spans="2:5">
      <c r="B54" s="67"/>
    </row>
    <row r="55" spans="2:5">
      <c r="B55" s="67"/>
    </row>
    <row r="56" spans="2:5">
      <c r="B56" s="67"/>
    </row>
    <row r="57" spans="2:5">
      <c r="B57" s="67"/>
    </row>
    <row r="58" spans="2:5">
      <c r="B58" s="67"/>
    </row>
    <row r="59" spans="2:5">
      <c r="B59" s="67"/>
    </row>
    <row r="60" spans="2:5">
      <c r="B60" s="67"/>
    </row>
    <row r="61" spans="2:5">
      <c r="B61" s="67"/>
    </row>
    <row r="62" spans="2:5">
      <c r="B62" s="67"/>
    </row>
    <row r="63" spans="2:5">
      <c r="B63" s="67"/>
    </row>
    <row r="64" spans="2:5">
      <c r="B64" s="67"/>
      <c r="E64" s="61" t="s">
        <v>147</v>
      </c>
    </row>
    <row r="65" spans="2:5">
      <c r="B65" s="67"/>
      <c r="E65" s="61" t="s">
        <v>148</v>
      </c>
    </row>
    <row r="66" spans="2:5">
      <c r="B66" s="67"/>
    </row>
    <row r="67" spans="2:5">
      <c r="B67" s="67"/>
    </row>
    <row r="68" spans="2:5">
      <c r="B68" s="67"/>
    </row>
    <row r="69" spans="2:5">
      <c r="B69" s="67"/>
    </row>
    <row r="70" spans="2:5">
      <c r="B70" s="67"/>
    </row>
    <row r="71" spans="2:5">
      <c r="B71" s="67"/>
    </row>
    <row r="72" spans="2:5">
      <c r="B72" s="67"/>
    </row>
    <row r="73" spans="2:5">
      <c r="B73" s="67"/>
    </row>
    <row r="74" spans="2:5">
      <c r="B74" s="67"/>
    </row>
    <row r="75" spans="2:5">
      <c r="B75" s="67"/>
    </row>
    <row r="76" spans="2:5">
      <c r="B76" s="67"/>
    </row>
    <row r="77" spans="2:5">
      <c r="B77" s="67"/>
    </row>
    <row r="78" spans="2:5">
      <c r="B78" s="67"/>
    </row>
    <row r="79" spans="2:5">
      <c r="B79" s="67"/>
    </row>
    <row r="80" spans="2:5">
      <c r="B80" s="67"/>
      <c r="C80" s="142"/>
    </row>
    <row r="81" spans="2:2">
      <c r="B81" s="67"/>
    </row>
    <row r="82" spans="2:2">
      <c r="B82" s="67"/>
    </row>
    <row r="83" spans="2:2">
      <c r="B83" s="67"/>
    </row>
    <row r="84" spans="2:2">
      <c r="B84" s="67"/>
    </row>
    <row r="85" spans="2:2">
      <c r="B85" s="67"/>
    </row>
    <row r="86" spans="2:2">
      <c r="B86" s="67"/>
    </row>
    <row r="87" spans="2:2">
      <c r="B87" s="67"/>
    </row>
    <row r="88" spans="2:2">
      <c r="B88" s="67"/>
    </row>
    <row r="89" spans="2:2">
      <c r="B89" s="67"/>
    </row>
    <row r="90" spans="2:2">
      <c r="B90" s="67"/>
    </row>
    <row r="91" spans="2:2">
      <c r="B91" s="67"/>
    </row>
    <row r="92" spans="2:2">
      <c r="B92" s="67"/>
    </row>
    <row r="93" spans="2:2">
      <c r="B93" s="67"/>
    </row>
    <row r="94" spans="2:2">
      <c r="B94" s="67"/>
    </row>
    <row r="95" spans="2:2">
      <c r="B95" s="67"/>
    </row>
    <row r="96" spans="2:2">
      <c r="B96" s="67"/>
    </row>
    <row r="97" spans="2:9">
      <c r="B97" s="67"/>
    </row>
    <row r="98" spans="2:9">
      <c r="B98" s="67"/>
    </row>
    <row r="99" spans="2:9">
      <c r="B99" s="67"/>
    </row>
    <row r="100" spans="2:9">
      <c r="B100" s="67"/>
      <c r="C100" s="65" t="s">
        <v>118</v>
      </c>
      <c r="F100" s="61">
        <v>40</v>
      </c>
      <c r="G100" s="61" t="s">
        <v>149</v>
      </c>
      <c r="H100" s="61" t="s">
        <v>150</v>
      </c>
    </row>
    <row r="101" spans="2:9">
      <c r="B101" s="67"/>
      <c r="F101" s="61">
        <v>0.5</v>
      </c>
      <c r="G101" s="61" t="s">
        <v>58</v>
      </c>
      <c r="H101" s="61" t="s">
        <v>151</v>
      </c>
    </row>
    <row r="102" spans="2:9">
      <c r="B102" s="67"/>
      <c r="F102" s="61">
        <f>12.2*2.44</f>
        <v>29.767999999999997</v>
      </c>
      <c r="G102" s="61" t="s">
        <v>153</v>
      </c>
      <c r="H102" s="61" t="s">
        <v>154</v>
      </c>
    </row>
    <row r="103" spans="2:9">
      <c r="B103" s="67"/>
      <c r="F103" s="61">
        <f>F100*(F12/F101)</f>
        <v>800</v>
      </c>
      <c r="G103" s="61" t="s">
        <v>152</v>
      </c>
      <c r="H103" s="159">
        <f>F12</f>
        <v>10</v>
      </c>
      <c r="I103" s="61" t="s">
        <v>58</v>
      </c>
    </row>
    <row r="104" spans="2:9">
      <c r="B104" s="67"/>
      <c r="F104" s="61">
        <f>F103*F102</f>
        <v>23814.399999999998</v>
      </c>
      <c r="G104" s="61" t="s">
        <v>153</v>
      </c>
    </row>
    <row r="105" spans="2:9">
      <c r="B105" s="67"/>
      <c r="E105" s="61" t="s">
        <v>69</v>
      </c>
      <c r="F105" s="61">
        <f>F104/1000000</f>
        <v>2.3814399999999999E-2</v>
      </c>
      <c r="G105" s="61" t="s">
        <v>70</v>
      </c>
    </row>
    <row r="106" spans="2:9">
      <c r="B106" s="67"/>
    </row>
    <row r="107" spans="2:9">
      <c r="B107" s="67"/>
    </row>
    <row r="108" spans="2:9">
      <c r="B108" s="67"/>
    </row>
    <row r="109" spans="2:9">
      <c r="B109" s="67"/>
    </row>
    <row r="110" spans="2:9">
      <c r="B110" s="67"/>
    </row>
    <row r="111" spans="2:9">
      <c r="B111" s="67"/>
    </row>
    <row r="112" spans="2:9">
      <c r="B112" s="67"/>
    </row>
    <row r="113" spans="2:10">
      <c r="B113" s="67"/>
    </row>
    <row r="114" spans="2:10">
      <c r="B114" s="67"/>
    </row>
    <row r="115" spans="2:10">
      <c r="B115" s="67"/>
    </row>
    <row r="116" spans="2:10">
      <c r="B116" s="67"/>
    </row>
    <row r="117" spans="2:10">
      <c r="B117" s="67"/>
    </row>
    <row r="118" spans="2:10">
      <c r="B118" s="67"/>
      <c r="J118"/>
    </row>
    <row r="119" spans="2:10">
      <c r="B119" s="67"/>
    </row>
    <row r="120" spans="2:10">
      <c r="B120" s="67"/>
    </row>
    <row r="121" spans="2:10">
      <c r="B121" s="67"/>
    </row>
    <row r="122" spans="2:10">
      <c r="B122" s="67"/>
    </row>
    <row r="123" spans="2:10">
      <c r="B123" s="67"/>
    </row>
    <row r="124" spans="2:10">
      <c r="B124" s="67"/>
    </row>
    <row r="125" spans="2:10">
      <c r="B125" s="67"/>
    </row>
    <row r="126" spans="2:10">
      <c r="B126" s="67"/>
    </row>
    <row r="127" spans="2:10">
      <c r="B127" s="67"/>
      <c r="C127" s="142" t="s">
        <v>105</v>
      </c>
    </row>
    <row r="128" spans="2:10">
      <c r="B128" s="67"/>
      <c r="F128" s="61">
        <v>8585</v>
      </c>
      <c r="G128" s="61" t="s">
        <v>107</v>
      </c>
    </row>
    <row r="129" spans="1:12">
      <c r="B129" s="67"/>
      <c r="F129" s="61">
        <f>F128/(365*24)</f>
        <v>0.98002283105022836</v>
      </c>
      <c r="H129" s="61" t="s">
        <v>60</v>
      </c>
    </row>
    <row r="130" spans="1:12">
      <c r="B130" s="67"/>
    </row>
    <row r="131" spans="1:12">
      <c r="B131" s="67"/>
    </row>
    <row r="132" spans="1:12">
      <c r="B132" s="67"/>
    </row>
    <row r="133" spans="1:12">
      <c r="B133" s="67"/>
    </row>
    <row r="134" spans="1:12">
      <c r="B134" s="67"/>
    </row>
    <row r="135" spans="1:12">
      <c r="B135" s="67"/>
    </row>
    <row r="136" spans="1:12">
      <c r="B136" s="67"/>
    </row>
    <row r="137" spans="1:12">
      <c r="B137" s="67"/>
    </row>
    <row r="138" spans="1:12">
      <c r="B138" s="67"/>
    </row>
    <row r="139" spans="1:12">
      <c r="A139" s="136"/>
      <c r="B139" s="137"/>
      <c r="C139" s="65" t="s">
        <v>115</v>
      </c>
    </row>
    <row r="140" spans="1:12">
      <c r="A140" s="136"/>
      <c r="B140" s="137"/>
      <c r="C140" s="145" t="s">
        <v>119</v>
      </c>
    </row>
    <row r="141" spans="1:12">
      <c r="A141" s="136"/>
      <c r="B141" s="137"/>
    </row>
    <row r="142" spans="1:12">
      <c r="A142" s="136"/>
      <c r="B142" s="137"/>
    </row>
    <row r="143" spans="1:12">
      <c r="A143" s="136"/>
      <c r="B143" s="137"/>
    </row>
    <row r="144" spans="1:12">
      <c r="A144" s="136"/>
      <c r="B144" s="137"/>
      <c r="E144" s="61">
        <v>1</v>
      </c>
      <c r="F144" s="61" t="s">
        <v>90</v>
      </c>
      <c r="G144" s="61" t="s">
        <v>86</v>
      </c>
      <c r="K144" s="61" t="s">
        <v>110</v>
      </c>
      <c r="L144" s="61" t="s">
        <v>111</v>
      </c>
    </row>
    <row r="145" spans="1:12">
      <c r="A145" s="136"/>
      <c r="B145" s="137"/>
      <c r="L145" s="61" t="s">
        <v>112</v>
      </c>
    </row>
    <row r="146" spans="1:12">
      <c r="A146" s="136"/>
      <c r="B146" s="137"/>
      <c r="L146" s="61" t="s">
        <v>113</v>
      </c>
    </row>
    <row r="147" spans="1:12">
      <c r="A147" s="136"/>
      <c r="B147" s="137"/>
      <c r="L147" s="61" t="s">
        <v>114</v>
      </c>
    </row>
    <row r="148" spans="1:12">
      <c r="A148" s="136"/>
      <c r="B148" s="137"/>
    </row>
    <row r="149" spans="1:12">
      <c r="A149" s="136"/>
      <c r="B149" s="137"/>
    </row>
    <row r="150" spans="1:12">
      <c r="A150" s="136"/>
      <c r="B150" s="137"/>
    </row>
    <row r="151" spans="1:12">
      <c r="A151" s="136"/>
      <c r="B151" s="137"/>
    </row>
    <row r="152" spans="1:12">
      <c r="A152" s="136"/>
      <c r="B152" s="137"/>
    </row>
    <row r="153" spans="1:12">
      <c r="A153" s="136"/>
      <c r="B153" s="137"/>
    </row>
    <row r="154" spans="1:12">
      <c r="A154" s="136"/>
      <c r="B154" s="137"/>
    </row>
    <row r="155" spans="1:12">
      <c r="A155" s="136"/>
      <c r="B155" s="137"/>
    </row>
    <row r="156" spans="1:12">
      <c r="A156" s="136"/>
      <c r="B156" s="137"/>
    </row>
    <row r="157" spans="1:12">
      <c r="A157" s="136"/>
      <c r="B157" s="137"/>
    </row>
    <row r="158" spans="1:12">
      <c r="A158" s="136"/>
      <c r="B158" s="137"/>
    </row>
    <row r="159" spans="1:12">
      <c r="A159" s="136"/>
      <c r="B159" s="137"/>
    </row>
    <row r="160" spans="1:12">
      <c r="A160" s="136"/>
      <c r="B160" s="137"/>
    </row>
    <row r="161" spans="1:11">
      <c r="A161" s="136"/>
      <c r="B161" s="137"/>
    </row>
    <row r="162" spans="1:11">
      <c r="A162" s="136"/>
      <c r="B162" s="137"/>
    </row>
    <row r="163" spans="1:11">
      <c r="A163" s="136"/>
      <c r="B163" s="137"/>
    </row>
    <row r="164" spans="1:11">
      <c r="A164" s="136"/>
      <c r="B164" s="137"/>
    </row>
    <row r="165" spans="1:11">
      <c r="A165" s="136"/>
      <c r="B165" s="137"/>
    </row>
    <row r="166" spans="1:11">
      <c r="A166" s="136"/>
      <c r="B166" s="137"/>
    </row>
    <row r="167" spans="1:11">
      <c r="A167" s="136"/>
      <c r="B167" s="137"/>
    </row>
    <row r="168" spans="1:11">
      <c r="A168" s="136"/>
      <c r="B168" s="137"/>
    </row>
    <row r="169" spans="1:11">
      <c r="A169" s="136"/>
      <c r="B169" s="137"/>
    </row>
    <row r="170" spans="1:11">
      <c r="A170" s="136"/>
      <c r="B170" s="137"/>
    </row>
    <row r="171" spans="1:11">
      <c r="A171" s="136"/>
      <c r="B171" s="137"/>
      <c r="K171" s="139"/>
    </row>
    <row r="172" spans="1:11">
      <c r="A172" s="136"/>
      <c r="B172" s="137"/>
    </row>
    <row r="173" spans="1:11">
      <c r="A173" s="136"/>
      <c r="B173" s="137"/>
    </row>
    <row r="174" spans="1:11">
      <c r="A174" s="136"/>
      <c r="B174" s="137"/>
    </row>
    <row r="175" spans="1:11">
      <c r="A175" s="136"/>
      <c r="B175" s="137"/>
    </row>
    <row r="176" spans="1:11">
      <c r="A176" s="136"/>
      <c r="B176" s="137"/>
    </row>
    <row r="177" spans="1:2">
      <c r="A177" s="136"/>
      <c r="B177" s="137"/>
    </row>
    <row r="178" spans="1:2">
      <c r="A178" s="136"/>
      <c r="B178" s="137"/>
    </row>
    <row r="179" spans="1:2">
      <c r="A179" s="136"/>
      <c r="B179" s="137"/>
    </row>
    <row r="180" spans="1:2">
      <c r="A180" s="136"/>
      <c r="B180" s="137"/>
    </row>
    <row r="181" spans="1:2">
      <c r="A181" s="136"/>
      <c r="B181" s="137"/>
    </row>
    <row r="182" spans="1:2">
      <c r="A182" s="136"/>
      <c r="B182" s="137"/>
    </row>
    <row r="183" spans="1:2">
      <c r="A183" s="136"/>
      <c r="B183" s="137"/>
    </row>
    <row r="184" spans="1:2">
      <c r="A184" s="136"/>
      <c r="B184" s="137"/>
    </row>
    <row r="185" spans="1:2">
      <c r="A185" s="136"/>
      <c r="B185" s="137"/>
    </row>
    <row r="186" spans="1:2">
      <c r="A186" s="136"/>
      <c r="B186" s="137"/>
    </row>
    <row r="187" spans="1:2">
      <c r="A187" s="136"/>
      <c r="B187" s="137"/>
    </row>
    <row r="188" spans="1:2">
      <c r="A188" s="136"/>
      <c r="B188" s="137"/>
    </row>
    <row r="189" spans="1:2">
      <c r="A189" s="136"/>
      <c r="B189" s="137"/>
    </row>
    <row r="190" spans="1:2">
      <c r="A190" s="136"/>
      <c r="B190" s="137"/>
    </row>
    <row r="191" spans="1:2">
      <c r="A191" s="136"/>
      <c r="B191" s="137"/>
    </row>
    <row r="192" spans="1:2">
      <c r="A192" s="136"/>
      <c r="B192" s="137"/>
    </row>
    <row r="193" spans="1:2">
      <c r="A193" s="136"/>
      <c r="B193" s="137"/>
    </row>
    <row r="194" spans="1:2">
      <c r="A194" s="136"/>
      <c r="B194" s="137"/>
    </row>
    <row r="195" spans="1:2">
      <c r="A195" s="136"/>
      <c r="B195" s="137"/>
    </row>
    <row r="196" spans="1:2">
      <c r="A196" s="136"/>
      <c r="B196" s="137"/>
    </row>
    <row r="197" spans="1:2">
      <c r="A197" s="136"/>
      <c r="B197" s="137"/>
    </row>
    <row r="198" spans="1:2">
      <c r="A198" s="136"/>
      <c r="B198" s="137"/>
    </row>
    <row r="199" spans="1:2">
      <c r="A199" s="136"/>
      <c r="B199" s="137"/>
    </row>
    <row r="200" spans="1:2">
      <c r="A200" s="136"/>
      <c r="B200" s="137"/>
    </row>
    <row r="201" spans="1:2">
      <c r="A201" s="136"/>
      <c r="B201" s="137"/>
    </row>
    <row r="202" spans="1:2">
      <c r="A202" s="136"/>
      <c r="B202" s="137"/>
    </row>
    <row r="203" spans="1:2">
      <c r="A203" s="136"/>
      <c r="B203" s="137"/>
    </row>
    <row r="204" spans="1:2">
      <c r="A204" s="136"/>
      <c r="B204" s="137"/>
    </row>
    <row r="205" spans="1:2">
      <c r="A205" s="136"/>
      <c r="B205" s="137"/>
    </row>
    <row r="206" spans="1:2">
      <c r="A206" s="136"/>
      <c r="B206" s="137"/>
    </row>
    <row r="207" spans="1:2">
      <c r="A207" s="136"/>
      <c r="B207" s="137"/>
    </row>
    <row r="208" spans="1:2">
      <c r="A208" s="136"/>
      <c r="B208" s="137"/>
    </row>
    <row r="209" spans="1:3">
      <c r="A209" s="136"/>
      <c r="B209" s="137"/>
    </row>
    <row r="210" spans="1:3">
      <c r="A210" s="136"/>
      <c r="B210" s="137"/>
    </row>
    <row r="211" spans="1:3">
      <c r="A211" s="136"/>
      <c r="B211" s="137"/>
    </row>
    <row r="212" spans="1:3">
      <c r="A212" s="136"/>
      <c r="B212" s="137"/>
    </row>
    <row r="213" spans="1:3">
      <c r="A213" s="136"/>
      <c r="B213" s="137"/>
    </row>
    <row r="214" spans="1:3">
      <c r="A214" s="136"/>
      <c r="B214" s="137"/>
    </row>
    <row r="215" spans="1:3">
      <c r="A215" s="136"/>
      <c r="B215" s="137"/>
    </row>
    <row r="216" spans="1:3">
      <c r="A216" s="136"/>
      <c r="B216" s="137"/>
    </row>
    <row r="217" spans="1:3">
      <c r="A217" s="136"/>
      <c r="B217" s="137"/>
    </row>
    <row r="218" spans="1:3">
      <c r="A218" s="136"/>
      <c r="B218" s="137"/>
    </row>
    <row r="219" spans="1:3">
      <c r="A219" s="136"/>
      <c r="B219" s="137"/>
      <c r="C219" s="65"/>
    </row>
    <row r="220" spans="1:3">
      <c r="A220" s="136"/>
      <c r="B220" s="137"/>
    </row>
    <row r="221" spans="1:3">
      <c r="A221" s="136"/>
      <c r="B221" s="137"/>
    </row>
    <row r="222" spans="1:3">
      <c r="A222" s="136"/>
      <c r="B222" s="137"/>
    </row>
    <row r="223" spans="1:3">
      <c r="A223" s="136"/>
      <c r="B223" s="137"/>
    </row>
    <row r="224" spans="1:3">
      <c r="A224" s="136"/>
      <c r="B224" s="137"/>
    </row>
    <row r="225" spans="1:6">
      <c r="A225" s="136"/>
      <c r="B225" s="137"/>
    </row>
    <row r="226" spans="1:6">
      <c r="A226" s="136"/>
      <c r="B226" s="137"/>
    </row>
    <row r="227" spans="1:6">
      <c r="A227" s="136"/>
      <c r="B227" s="137"/>
    </row>
    <row r="228" spans="1:6">
      <c r="A228" s="136"/>
      <c r="B228" s="137"/>
    </row>
    <row r="229" spans="1:6">
      <c r="A229" s="136"/>
      <c r="B229" s="137"/>
    </row>
    <row r="230" spans="1:6">
      <c r="A230" s="136"/>
      <c r="B230" s="137"/>
    </row>
    <row r="231" spans="1:6">
      <c r="A231" s="136"/>
      <c r="B231" s="137"/>
    </row>
    <row r="232" spans="1:6">
      <c r="A232" s="136"/>
      <c r="B232" s="137"/>
    </row>
    <row r="233" spans="1:6">
      <c r="A233" s="136"/>
      <c r="B233" s="137"/>
    </row>
    <row r="234" spans="1:6">
      <c r="A234" s="136"/>
      <c r="B234" s="137"/>
    </row>
    <row r="235" spans="1:6">
      <c r="A235" s="136"/>
      <c r="B235" s="137"/>
    </row>
    <row r="236" spans="1:6">
      <c r="A236" s="136"/>
      <c r="B236" s="137"/>
    </row>
    <row r="237" spans="1:6">
      <c r="A237" s="136"/>
      <c r="B237" s="137"/>
    </row>
    <row r="238" spans="1:6">
      <c r="A238" s="136"/>
      <c r="B238" s="137"/>
    </row>
    <row r="239" spans="1:6">
      <c r="A239" s="136"/>
      <c r="B239" s="137"/>
      <c r="F239" s="121"/>
    </row>
    <row r="240" spans="1:6">
      <c r="A240" s="136"/>
      <c r="B240" s="137"/>
    </row>
    <row r="241" spans="1:5">
      <c r="A241" s="136"/>
      <c r="B241" s="137"/>
    </row>
    <row r="242" spans="1:5">
      <c r="A242" s="136"/>
      <c r="B242" s="137"/>
      <c r="E242" s="122"/>
    </row>
    <row r="243" spans="1:5">
      <c r="A243" s="136"/>
      <c r="B243" s="137"/>
    </row>
    <row r="244" spans="1:5">
      <c r="A244" s="136"/>
      <c r="B244" s="137"/>
    </row>
    <row r="245" spans="1:5">
      <c r="A245" s="136"/>
      <c r="B245" s="137"/>
    </row>
    <row r="246" spans="1:5">
      <c r="A246" s="136"/>
      <c r="B246" s="137"/>
    </row>
    <row r="247" spans="1:5">
      <c r="A247" s="136"/>
      <c r="B247" s="137"/>
    </row>
    <row r="248" spans="1:5">
      <c r="A248" s="136"/>
      <c r="B248" s="137"/>
    </row>
    <row r="249" spans="1:5">
      <c r="A249" s="136"/>
      <c r="B249" s="137"/>
    </row>
    <row r="250" spans="1:5">
      <c r="A250" s="136"/>
      <c r="B250" s="137"/>
    </row>
    <row r="251" spans="1:5">
      <c r="A251" s="136"/>
      <c r="B251" s="137"/>
    </row>
    <row r="252" spans="1:5">
      <c r="A252" s="136"/>
      <c r="B252" s="137"/>
    </row>
    <row r="253" spans="1:5">
      <c r="A253" s="136"/>
      <c r="B253" s="137"/>
    </row>
    <row r="254" spans="1:5">
      <c r="A254" s="136"/>
      <c r="B254" s="137"/>
    </row>
    <row r="255" spans="1:5">
      <c r="A255" s="136"/>
      <c r="B255" s="137"/>
    </row>
    <row r="256" spans="1:5">
      <c r="A256" s="136"/>
      <c r="B256" s="137"/>
    </row>
    <row r="257" spans="1:2">
      <c r="A257" s="136"/>
      <c r="B257" s="137"/>
    </row>
    <row r="258" spans="1:2">
      <c r="A258" s="136"/>
      <c r="B258" s="137"/>
    </row>
    <row r="259" spans="1:2">
      <c r="A259" s="136"/>
      <c r="B259" s="137"/>
    </row>
    <row r="260" spans="1:2">
      <c r="A260" s="136"/>
      <c r="B260" s="137"/>
    </row>
    <row r="261" spans="1:2">
      <c r="A261" s="136"/>
      <c r="B261" s="137"/>
    </row>
    <row r="262" spans="1:2">
      <c r="A262" s="136"/>
      <c r="B262" s="137"/>
    </row>
    <row r="263" spans="1:2">
      <c r="A263" s="136"/>
      <c r="B263" s="137"/>
    </row>
    <row r="264" spans="1:2">
      <c r="A264" s="136"/>
      <c r="B264" s="137"/>
    </row>
    <row r="265" spans="1:2">
      <c r="A265" s="136"/>
      <c r="B265" s="137"/>
    </row>
    <row r="266" spans="1:2">
      <c r="A266" s="136"/>
      <c r="B266" s="137"/>
    </row>
    <row r="267" spans="1:2">
      <c r="A267" s="136"/>
      <c r="B267" s="137"/>
    </row>
    <row r="268" spans="1:2">
      <c r="A268" s="136"/>
      <c r="B268" s="137"/>
    </row>
    <row r="269" spans="1:2">
      <c r="A269" s="136"/>
      <c r="B269" s="137"/>
    </row>
    <row r="270" spans="1:2">
      <c r="A270" s="136"/>
      <c r="B270" s="137"/>
    </row>
    <row r="271" spans="1:2">
      <c r="A271" s="136"/>
      <c r="B271" s="137"/>
    </row>
    <row r="272" spans="1:2">
      <c r="A272" s="136"/>
      <c r="B272" s="137"/>
    </row>
    <row r="273" spans="1:2">
      <c r="A273" s="136"/>
      <c r="B273" s="137"/>
    </row>
    <row r="274" spans="1:2">
      <c r="A274" s="136"/>
      <c r="B274" s="137"/>
    </row>
    <row r="275" spans="1:2">
      <c r="A275" s="136"/>
      <c r="B275" s="137"/>
    </row>
    <row r="276" spans="1:2">
      <c r="A276" s="136"/>
      <c r="B276" s="137"/>
    </row>
    <row r="277" spans="1:2">
      <c r="A277" s="136"/>
      <c r="B277" s="137"/>
    </row>
    <row r="278" spans="1:2">
      <c r="A278" s="136"/>
      <c r="B278" s="137"/>
    </row>
    <row r="279" spans="1:2">
      <c r="A279" s="136"/>
      <c r="B279" s="137"/>
    </row>
    <row r="280" spans="1:2">
      <c r="A280" s="136"/>
      <c r="B280" s="137"/>
    </row>
    <row r="281" spans="1:2">
      <c r="A281" s="136"/>
      <c r="B281" s="137"/>
    </row>
    <row r="282" spans="1:2">
      <c r="A282" s="136"/>
      <c r="B282" s="137"/>
    </row>
    <row r="283" spans="1:2">
      <c r="A283" s="136"/>
      <c r="B283" s="137"/>
    </row>
    <row r="284" spans="1:2">
      <c r="A284" s="136"/>
      <c r="B284" s="137"/>
    </row>
    <row r="285" spans="1:2">
      <c r="A285" s="136"/>
      <c r="B285" s="137"/>
    </row>
    <row r="286" spans="1:2">
      <c r="A286" s="136"/>
      <c r="B286" s="137"/>
    </row>
    <row r="287" spans="1:2">
      <c r="A287" s="136"/>
      <c r="B287" s="137"/>
    </row>
    <row r="288" spans="1:2">
      <c r="A288" s="136"/>
      <c r="B288" s="137"/>
    </row>
    <row r="289" spans="1:2">
      <c r="A289" s="136"/>
      <c r="B289" s="137"/>
    </row>
    <row r="290" spans="1:2">
      <c r="A290" s="136"/>
      <c r="B290" s="137"/>
    </row>
    <row r="291" spans="1:2">
      <c r="A291" s="136"/>
      <c r="B291" s="137"/>
    </row>
    <row r="292" spans="1:2">
      <c r="A292" s="136"/>
      <c r="B292" s="137"/>
    </row>
    <row r="293" spans="1:2">
      <c r="A293" s="136"/>
      <c r="B293" s="137"/>
    </row>
    <row r="294" spans="1:2">
      <c r="A294" s="136"/>
      <c r="B294" s="137"/>
    </row>
    <row r="295" spans="1:2">
      <c r="A295" s="136"/>
      <c r="B295" s="137"/>
    </row>
    <row r="296" spans="1:2">
      <c r="A296" s="136"/>
      <c r="B296" s="137"/>
    </row>
    <row r="297" spans="1:2">
      <c r="A297" s="136"/>
      <c r="B297" s="137"/>
    </row>
    <row r="298" spans="1:2">
      <c r="A298" s="136"/>
      <c r="B298" s="137"/>
    </row>
    <row r="299" spans="1:2">
      <c r="A299" s="136"/>
      <c r="B299" s="137"/>
    </row>
    <row r="300" spans="1:2">
      <c r="A300" s="136"/>
      <c r="B300" s="137"/>
    </row>
    <row r="301" spans="1:2">
      <c r="A301" s="136"/>
      <c r="B301" s="137"/>
    </row>
    <row r="302" spans="1:2">
      <c r="A302" s="136"/>
      <c r="B302" s="137"/>
    </row>
    <row r="303" spans="1:2">
      <c r="A303" s="136"/>
      <c r="B303" s="137"/>
    </row>
    <row r="304" spans="1:2">
      <c r="A304" s="136"/>
      <c r="B304" s="137"/>
    </row>
    <row r="305" spans="1:9">
      <c r="A305" s="136"/>
      <c r="B305" s="137"/>
    </row>
    <row r="306" spans="1:9">
      <c r="A306" s="136"/>
      <c r="B306" s="137"/>
    </row>
    <row r="307" spans="1:9">
      <c r="A307" s="136"/>
      <c r="B307" s="137"/>
    </row>
    <row r="308" spans="1:9">
      <c r="A308" s="136"/>
      <c r="B308" s="137"/>
    </row>
    <row r="309" spans="1:9">
      <c r="A309" s="136"/>
      <c r="B309" s="137"/>
      <c r="E309" s="136"/>
      <c r="F309" s="136"/>
      <c r="G309" s="136"/>
      <c r="H309" s="136"/>
      <c r="I309" s="136"/>
    </row>
    <row r="310" spans="1:9">
      <c r="A310" s="136"/>
      <c r="B310" s="137"/>
      <c r="E310" s="136"/>
      <c r="F310" s="136"/>
      <c r="G310" s="136"/>
      <c r="H310" s="136"/>
      <c r="I310" s="136"/>
    </row>
    <row r="311" spans="1:9">
      <c r="A311" s="136"/>
      <c r="B311" s="137"/>
      <c r="E311" s="136"/>
      <c r="F311" s="136"/>
      <c r="G311" s="136"/>
      <c r="H311" s="136"/>
      <c r="I311" s="136"/>
    </row>
    <row r="312" spans="1:9">
      <c r="A312" s="136"/>
      <c r="B312" s="137"/>
      <c r="E312" s="136"/>
      <c r="F312" s="136"/>
      <c r="G312" s="136"/>
      <c r="H312" s="136"/>
      <c r="I312" s="136"/>
    </row>
    <row r="313" spans="1:9">
      <c r="A313" s="136"/>
      <c r="B313" s="137"/>
      <c r="E313" s="136"/>
      <c r="F313" s="136"/>
      <c r="G313" s="136"/>
      <c r="H313" s="136"/>
      <c r="I313" s="136"/>
    </row>
    <row r="314" spans="1:9">
      <c r="A314" s="136"/>
      <c r="B314" s="137"/>
      <c r="E314" s="136"/>
      <c r="F314" s="136"/>
      <c r="G314" s="136"/>
      <c r="H314" s="136"/>
      <c r="I314" s="136"/>
    </row>
    <row r="315" spans="1:9">
      <c r="A315" s="136"/>
      <c r="B315" s="137"/>
      <c r="E315" s="136"/>
      <c r="F315" s="136"/>
      <c r="G315" s="136"/>
      <c r="H315" s="136"/>
      <c r="I315" s="136"/>
    </row>
    <row r="316" spans="1:9">
      <c r="A316" s="136"/>
      <c r="B316" s="137"/>
      <c r="E316" s="136"/>
      <c r="F316" s="136"/>
      <c r="G316" s="136"/>
      <c r="H316" s="136"/>
      <c r="I316" s="136"/>
    </row>
    <row r="317" spans="1:9">
      <c r="A317" s="136"/>
      <c r="B317" s="137"/>
      <c r="E317" s="136"/>
      <c r="F317" s="136"/>
      <c r="G317" s="136"/>
      <c r="H317" s="136"/>
      <c r="I317" s="136"/>
    </row>
    <row r="318" spans="1:9">
      <c r="A318" s="136"/>
      <c r="B318" s="137"/>
      <c r="E318" s="136"/>
      <c r="F318" s="136"/>
      <c r="G318" s="136"/>
      <c r="H318" s="136"/>
      <c r="I318" s="136"/>
    </row>
    <row r="319" spans="1:9">
      <c r="A319" s="136"/>
      <c r="B319" s="137"/>
      <c r="E319" s="136"/>
      <c r="F319" s="136"/>
      <c r="G319" s="136"/>
      <c r="H319" s="136"/>
      <c r="I319" s="136"/>
    </row>
    <row r="320" spans="1:9">
      <c r="A320" s="136"/>
      <c r="B320" s="137"/>
      <c r="E320" s="136"/>
      <c r="F320" s="136"/>
      <c r="G320" s="136"/>
      <c r="H320" s="136"/>
      <c r="I320" s="136"/>
    </row>
    <row r="321" spans="1:9">
      <c r="A321" s="136"/>
      <c r="B321" s="137"/>
      <c r="E321" s="136"/>
      <c r="F321" s="136"/>
      <c r="G321" s="136"/>
      <c r="H321" s="136"/>
      <c r="I321" s="136"/>
    </row>
    <row r="322" spans="1:9">
      <c r="A322" s="136"/>
      <c r="B322" s="137"/>
      <c r="E322" s="136"/>
      <c r="F322" s="136"/>
      <c r="G322" s="136"/>
      <c r="H322" s="136"/>
      <c r="I322" s="136"/>
    </row>
    <row r="323" spans="1:9">
      <c r="A323" s="136"/>
      <c r="B323" s="137"/>
      <c r="E323" s="136"/>
      <c r="F323" s="136"/>
      <c r="G323" s="136"/>
      <c r="H323" s="136"/>
      <c r="I323" s="136"/>
    </row>
    <row r="324" spans="1:9">
      <c r="A324" s="136"/>
      <c r="B324" s="137"/>
      <c r="E324" s="136"/>
      <c r="F324" s="136"/>
      <c r="G324" s="136"/>
      <c r="H324" s="136"/>
      <c r="I324" s="136"/>
    </row>
    <row r="325" spans="1:9">
      <c r="A325" s="136"/>
      <c r="B325" s="137"/>
      <c r="E325" s="136"/>
      <c r="F325" s="136"/>
      <c r="G325" s="136"/>
      <c r="H325" s="136"/>
      <c r="I325" s="136"/>
    </row>
    <row r="326" spans="1:9">
      <c r="A326" s="136"/>
      <c r="B326" s="137"/>
      <c r="E326" s="136"/>
      <c r="F326" s="136"/>
      <c r="G326" s="136"/>
      <c r="H326" s="136"/>
      <c r="I326" s="136"/>
    </row>
    <row r="327" spans="1:9">
      <c r="A327" s="136"/>
      <c r="B327" s="137"/>
      <c r="E327" s="136"/>
      <c r="F327" s="136"/>
      <c r="G327" s="136"/>
      <c r="H327" s="136"/>
      <c r="I327" s="136"/>
    </row>
    <row r="328" spans="1:9">
      <c r="A328" s="136"/>
      <c r="B328" s="137"/>
      <c r="E328" s="136"/>
      <c r="F328" s="136"/>
      <c r="G328" s="136"/>
      <c r="H328" s="136"/>
      <c r="I328" s="136"/>
    </row>
    <row r="329" spans="1:9">
      <c r="A329" s="136"/>
      <c r="B329" s="137"/>
      <c r="E329" s="136"/>
      <c r="F329" s="136"/>
      <c r="G329" s="136"/>
      <c r="H329" s="136"/>
      <c r="I329" s="136"/>
    </row>
    <row r="330" spans="1:9">
      <c r="A330" s="136"/>
      <c r="B330" s="137"/>
      <c r="E330" s="136"/>
      <c r="F330" s="136"/>
      <c r="G330" s="136"/>
      <c r="H330" s="136"/>
      <c r="I330" s="136"/>
    </row>
    <row r="331" spans="1:9">
      <c r="A331" s="136"/>
      <c r="B331" s="137"/>
      <c r="E331" s="136"/>
      <c r="F331" s="136"/>
      <c r="G331" s="136"/>
      <c r="H331" s="136"/>
      <c r="I331" s="136"/>
    </row>
    <row r="332" spans="1:9">
      <c r="A332" s="136"/>
      <c r="B332" s="137"/>
      <c r="E332" s="136"/>
      <c r="F332" s="136"/>
      <c r="G332" s="136"/>
      <c r="H332" s="136"/>
      <c r="I332" s="136"/>
    </row>
    <row r="333" spans="1:9">
      <c r="A333" s="136"/>
      <c r="B333" s="137"/>
      <c r="E333" s="136"/>
      <c r="F333" s="136"/>
      <c r="G333" s="136"/>
      <c r="H333" s="136"/>
      <c r="I333" s="136"/>
    </row>
    <row r="334" spans="1:9">
      <c r="A334" s="136"/>
      <c r="B334" s="137"/>
      <c r="E334" s="136"/>
      <c r="F334" s="136"/>
      <c r="G334" s="136"/>
      <c r="H334" s="136"/>
      <c r="I334" s="136"/>
    </row>
    <row r="335" spans="1:9">
      <c r="A335" s="136"/>
      <c r="B335" s="137"/>
      <c r="E335" s="136"/>
      <c r="F335" s="136"/>
      <c r="G335" s="136"/>
      <c r="H335" s="136"/>
      <c r="I335" s="136"/>
    </row>
    <row r="336" spans="1:9">
      <c r="A336" s="136"/>
      <c r="B336" s="137"/>
      <c r="E336" s="136"/>
      <c r="F336" s="136"/>
      <c r="G336" s="136"/>
      <c r="H336" s="136"/>
      <c r="I336" s="136"/>
    </row>
    <row r="337" spans="1:9">
      <c r="A337" s="136"/>
      <c r="B337" s="137"/>
      <c r="E337" s="136"/>
      <c r="F337" s="136"/>
      <c r="G337" s="136"/>
      <c r="H337" s="136"/>
      <c r="I337" s="136"/>
    </row>
    <row r="338" spans="1:9">
      <c r="A338" s="136"/>
      <c r="B338" s="137"/>
      <c r="E338" s="136"/>
      <c r="F338" s="136"/>
      <c r="G338" s="136"/>
      <c r="H338" s="136"/>
      <c r="I338" s="136"/>
    </row>
    <row r="339" spans="1:9">
      <c r="A339" s="136"/>
      <c r="B339" s="137"/>
      <c r="E339" s="136"/>
      <c r="F339" s="136"/>
      <c r="G339" s="136"/>
      <c r="H339" s="136"/>
      <c r="I339" s="136"/>
    </row>
    <row r="340" spans="1:9">
      <c r="A340" s="136"/>
      <c r="B340" s="137"/>
      <c r="E340" s="136"/>
      <c r="F340" s="136"/>
      <c r="G340" s="136"/>
      <c r="H340" s="136"/>
      <c r="I340" s="136"/>
    </row>
    <row r="341" spans="1:9">
      <c r="A341" s="136"/>
      <c r="B341" s="137"/>
      <c r="E341" s="136"/>
      <c r="F341" s="136"/>
      <c r="G341" s="136"/>
      <c r="H341" s="136"/>
      <c r="I341" s="136"/>
    </row>
    <row r="342" spans="1:9">
      <c r="A342" s="136"/>
      <c r="B342" s="137"/>
      <c r="E342" s="136"/>
      <c r="F342" s="136"/>
      <c r="G342" s="136"/>
      <c r="H342" s="136"/>
      <c r="I342" s="136"/>
    </row>
    <row r="343" spans="1:9">
      <c r="A343" s="136"/>
      <c r="B343" s="137"/>
      <c r="E343" s="136"/>
      <c r="F343" s="136"/>
      <c r="G343" s="136"/>
      <c r="H343" s="136"/>
      <c r="I343" s="136"/>
    </row>
    <row r="344" spans="1:9">
      <c r="A344" s="136"/>
      <c r="B344" s="137"/>
      <c r="E344" s="136"/>
      <c r="F344" s="136"/>
      <c r="G344" s="136"/>
      <c r="H344" s="136"/>
      <c r="I344" s="136"/>
    </row>
    <row r="345" spans="1:9">
      <c r="A345" s="136"/>
      <c r="B345" s="137"/>
      <c r="E345" s="136"/>
      <c r="F345" s="136"/>
      <c r="G345" s="136"/>
      <c r="H345" s="136"/>
      <c r="I345" s="136"/>
    </row>
    <row r="346" spans="1:9">
      <c r="A346" s="136"/>
      <c r="B346" s="137"/>
      <c r="E346" s="136"/>
      <c r="F346" s="136"/>
      <c r="G346" s="136"/>
      <c r="H346" s="136"/>
      <c r="I346" s="136"/>
    </row>
    <row r="347" spans="1:9">
      <c r="A347" s="136"/>
      <c r="B347" s="137"/>
      <c r="E347" s="136"/>
      <c r="F347" s="136"/>
      <c r="G347" s="136"/>
      <c r="H347" s="136"/>
      <c r="I347" s="136"/>
    </row>
    <row r="348" spans="1:9">
      <c r="A348" s="136"/>
      <c r="B348" s="137"/>
      <c r="E348" s="136"/>
      <c r="F348" s="136"/>
      <c r="G348" s="136"/>
      <c r="H348" s="136"/>
      <c r="I348" s="136"/>
    </row>
    <row r="349" spans="1:9">
      <c r="A349" s="136"/>
      <c r="B349" s="137"/>
      <c r="E349" s="136"/>
      <c r="F349" s="136"/>
      <c r="G349" s="136"/>
      <c r="H349" s="136"/>
      <c r="I349" s="136"/>
    </row>
    <row r="350" spans="1:9">
      <c r="A350" s="136"/>
      <c r="B350" s="137"/>
      <c r="E350" s="136"/>
      <c r="F350" s="136"/>
      <c r="G350" s="136"/>
      <c r="H350" s="136"/>
      <c r="I350" s="136"/>
    </row>
    <row r="351" spans="1:9">
      <c r="A351" s="136"/>
      <c r="B351" s="137"/>
      <c r="E351" s="136"/>
      <c r="F351" s="136"/>
      <c r="G351" s="136"/>
      <c r="H351" s="136"/>
      <c r="I351" s="136"/>
    </row>
    <row r="352" spans="1:9">
      <c r="A352" s="136"/>
      <c r="B352" s="137"/>
      <c r="E352" s="136"/>
      <c r="F352" s="136"/>
      <c r="G352" s="136"/>
      <c r="H352" s="136"/>
      <c r="I352" s="136"/>
    </row>
    <row r="353" spans="1:9">
      <c r="A353" s="136"/>
      <c r="B353" s="137"/>
      <c r="E353" s="136"/>
      <c r="F353" s="136"/>
      <c r="G353" s="136"/>
      <c r="H353" s="136"/>
      <c r="I353" s="136"/>
    </row>
    <row r="354" spans="1:9">
      <c r="E354" s="136"/>
      <c r="F354" s="136"/>
      <c r="G354" s="136"/>
      <c r="H354" s="136"/>
      <c r="I354" s="136"/>
    </row>
    <row r="355" spans="1:9">
      <c r="E355" s="136"/>
      <c r="F355" s="136"/>
      <c r="G355" s="136"/>
      <c r="H355" s="136"/>
      <c r="I355" s="136"/>
    </row>
    <row r="356" spans="1:9">
      <c r="E356" s="136"/>
      <c r="F356" s="136"/>
      <c r="G356" s="136"/>
      <c r="H356" s="136"/>
      <c r="I356" s="136"/>
    </row>
    <row r="357" spans="1:9">
      <c r="E357" s="136"/>
      <c r="F357" s="136"/>
      <c r="G357" s="136"/>
      <c r="H357" s="136"/>
      <c r="I357" s="136"/>
    </row>
    <row r="358" spans="1:9">
      <c r="E358" s="136"/>
      <c r="F358" s="136"/>
      <c r="G358" s="136"/>
      <c r="H358" s="136"/>
      <c r="I358" s="136"/>
    </row>
    <row r="359" spans="1:9">
      <c r="E359" s="136"/>
      <c r="F359" s="136"/>
      <c r="G359" s="136"/>
      <c r="H359" s="136"/>
      <c r="I359" s="136"/>
    </row>
    <row r="360" spans="1:9">
      <c r="E360" s="136"/>
      <c r="F360" s="136"/>
      <c r="G360" s="136"/>
      <c r="H360" s="136"/>
      <c r="I360" s="136"/>
    </row>
    <row r="361" spans="1:9">
      <c r="E361" s="136"/>
      <c r="F361" s="136"/>
      <c r="G361" s="136"/>
      <c r="H361" s="136"/>
      <c r="I361" s="136"/>
    </row>
    <row r="362" spans="1:9">
      <c r="E362" s="136"/>
      <c r="F362" s="136"/>
      <c r="G362" s="136"/>
      <c r="H362" s="136"/>
      <c r="I362" s="136"/>
    </row>
    <row r="363" spans="1:9">
      <c r="E363" s="136"/>
      <c r="F363" s="136"/>
      <c r="G363" s="136"/>
      <c r="H363" s="136"/>
      <c r="I363" s="136"/>
    </row>
    <row r="364" spans="1:9">
      <c r="E364" s="136"/>
      <c r="F364" s="136"/>
      <c r="G364" s="136"/>
      <c r="H364" s="136"/>
      <c r="I364" s="136"/>
    </row>
    <row r="365" spans="1:9">
      <c r="E365" s="136"/>
      <c r="F365" s="136"/>
      <c r="G365" s="136"/>
      <c r="H365" s="136"/>
      <c r="I365" s="136"/>
    </row>
    <row r="366" spans="1:9">
      <c r="E366" s="136"/>
      <c r="F366" s="136"/>
      <c r="G366" s="136"/>
      <c r="H366" s="136"/>
      <c r="I366" s="136"/>
    </row>
    <row r="367" spans="1:9">
      <c r="E367" s="136"/>
      <c r="F367" s="136"/>
      <c r="G367" s="136"/>
      <c r="H367" s="136"/>
      <c r="I367" s="136"/>
    </row>
    <row r="368" spans="1:9">
      <c r="E368" s="136"/>
      <c r="F368" s="136"/>
      <c r="G368" s="136"/>
      <c r="H368" s="136"/>
      <c r="I368" s="136"/>
    </row>
    <row r="369" spans="5:9">
      <c r="E369" s="136"/>
      <c r="F369" s="136"/>
      <c r="G369" s="136"/>
      <c r="H369" s="136"/>
      <c r="I369" s="136"/>
    </row>
    <row r="370" spans="5:9">
      <c r="E370" s="136"/>
      <c r="F370" s="136"/>
      <c r="G370" s="136"/>
      <c r="H370" s="136"/>
      <c r="I370" s="136"/>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Kyra de Haan</cp:lastModifiedBy>
  <cp:lastPrinted>2016-01-04T14:22:04Z</cp:lastPrinted>
  <dcterms:created xsi:type="dcterms:W3CDTF">2011-10-26T09:05:09Z</dcterms:created>
  <dcterms:modified xsi:type="dcterms:W3CDTF">2025-01-23T15:51:54Z</dcterms:modified>
</cp:coreProperties>
</file>